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315" windowHeight="1165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5725"/>
</workbook>
</file>

<file path=xl/calcChain.xml><?xml version="1.0" encoding="utf-8"?>
<calcChain xmlns="http://schemas.openxmlformats.org/spreadsheetml/2006/main">
  <c r="J34" i="1"/>
  <c r="I34"/>
  <c r="H34"/>
  <c r="K34" s="1"/>
  <c r="J33"/>
  <c r="I33"/>
  <c r="H33"/>
  <c r="L33" s="1"/>
  <c r="J32"/>
  <c r="I32"/>
  <c r="H32"/>
  <c r="K32" s="1"/>
  <c r="J31"/>
  <c r="I31"/>
  <c r="H31"/>
  <c r="L31" s="1"/>
  <c r="J30"/>
  <c r="I30"/>
  <c r="H30"/>
  <c r="K30" s="1"/>
  <c r="J29"/>
  <c r="I29"/>
  <c r="H29"/>
  <c r="L29" s="1"/>
  <c r="J28"/>
  <c r="I28"/>
  <c r="H28"/>
  <c r="K28" s="1"/>
  <c r="J27"/>
  <c r="I27"/>
  <c r="H27"/>
  <c r="L27" s="1"/>
  <c r="J26"/>
  <c r="I26"/>
  <c r="H26"/>
  <c r="K26" s="1"/>
  <c r="J25"/>
  <c r="I25"/>
  <c r="H25"/>
  <c r="L25" s="1"/>
  <c r="J24"/>
  <c r="I24"/>
  <c r="H24"/>
  <c r="K24" s="1"/>
  <c r="J23"/>
  <c r="I23"/>
  <c r="H23"/>
  <c r="L23" s="1"/>
  <c r="J22"/>
  <c r="I22"/>
  <c r="H22"/>
  <c r="K22" s="1"/>
  <c r="J21"/>
  <c r="I21"/>
  <c r="H21"/>
  <c r="L21" s="1"/>
  <c r="E21"/>
  <c r="D21"/>
  <c r="C21"/>
  <c r="B21"/>
  <c r="F21" s="1"/>
  <c r="J20"/>
  <c r="I20"/>
  <c r="H20"/>
  <c r="L20" s="1"/>
  <c r="E20"/>
  <c r="D20"/>
  <c r="C20"/>
  <c r="B20"/>
  <c r="F20" s="1"/>
  <c r="J19"/>
  <c r="I19"/>
  <c r="H19"/>
  <c r="L19" s="1"/>
  <c r="E19"/>
  <c r="D19"/>
  <c r="C19"/>
  <c r="B19"/>
  <c r="F19" s="1"/>
  <c r="J18"/>
  <c r="I18"/>
  <c r="H18"/>
  <c r="L18" s="1"/>
  <c r="E18"/>
  <c r="D18"/>
  <c r="C18"/>
  <c r="B18"/>
  <c r="F18" s="1"/>
  <c r="J17"/>
  <c r="I17"/>
  <c r="H17"/>
  <c r="L17" s="1"/>
  <c r="E17"/>
  <c r="D17"/>
  <c r="C17"/>
  <c r="B17"/>
  <c r="F17" s="1"/>
  <c r="J16"/>
  <c r="I16"/>
  <c r="H16"/>
  <c r="L16" s="1"/>
  <c r="E16"/>
  <c r="D16"/>
  <c r="C16"/>
  <c r="B16"/>
  <c r="F16" s="1"/>
  <c r="J15"/>
  <c r="J7" s="1"/>
  <c r="I15"/>
  <c r="H15"/>
  <c r="L15" s="1"/>
  <c r="E15"/>
  <c r="D15"/>
  <c r="C15"/>
  <c r="B15"/>
  <c r="F15" s="1"/>
  <c r="K14"/>
  <c r="J14"/>
  <c r="I14"/>
  <c r="H14"/>
  <c r="D14"/>
  <c r="C14"/>
  <c r="B14"/>
  <c r="F14" s="1"/>
  <c r="K13"/>
  <c r="J13"/>
  <c r="I13"/>
  <c r="H13"/>
  <c r="L13" s="1"/>
  <c r="D13"/>
  <c r="C13"/>
  <c r="B13"/>
  <c r="F13" s="1"/>
  <c r="K12"/>
  <c r="J12"/>
  <c r="I12"/>
  <c r="H12"/>
  <c r="L12" s="1"/>
  <c r="D12"/>
  <c r="C12"/>
  <c r="B12"/>
  <c r="F12" s="1"/>
  <c r="K11"/>
  <c r="J11"/>
  <c r="I11"/>
  <c r="H11"/>
  <c r="L11" s="1"/>
  <c r="D11"/>
  <c r="C11"/>
  <c r="B11"/>
  <c r="F11" s="1"/>
  <c r="K10"/>
  <c r="J10"/>
  <c r="I10"/>
  <c r="H10"/>
  <c r="L10" s="1"/>
  <c r="D10"/>
  <c r="C10"/>
  <c r="B10"/>
  <c r="F10" s="1"/>
  <c r="K9"/>
  <c r="J9"/>
  <c r="I9"/>
  <c r="H9"/>
  <c r="L9" s="1"/>
  <c r="D9"/>
  <c r="C9"/>
  <c r="B9"/>
  <c r="F9" s="1"/>
  <c r="K8"/>
  <c r="J8"/>
  <c r="I8"/>
  <c r="H8"/>
  <c r="L8" s="1"/>
  <c r="D8"/>
  <c r="C8"/>
  <c r="B8"/>
  <c r="F8" s="1"/>
  <c r="I7"/>
  <c r="D7"/>
  <c r="C7"/>
  <c r="B7"/>
  <c r="F7" s="1"/>
  <c r="E7" l="1"/>
  <c r="H7"/>
  <c r="E8"/>
  <c r="E9"/>
  <c r="E10"/>
  <c r="E11"/>
  <c r="E12"/>
  <c r="E13"/>
  <c r="E14"/>
  <c r="K15"/>
  <c r="K16"/>
  <c r="K17"/>
  <c r="K18"/>
  <c r="K19"/>
  <c r="K20"/>
  <c r="K21"/>
  <c r="L22"/>
  <c r="K23"/>
  <c r="L24"/>
  <c r="K25"/>
  <c r="L26"/>
  <c r="K27"/>
  <c r="L28"/>
  <c r="K29"/>
  <c r="L30"/>
  <c r="K31"/>
  <c r="L32"/>
  <c r="K33"/>
  <c r="L34"/>
  <c r="K7" l="1"/>
  <c r="L7"/>
</calcChain>
</file>

<file path=xl/comments1.xml><?xml version="1.0" encoding="utf-8"?>
<comments xmlns="http://schemas.openxmlformats.org/spreadsheetml/2006/main">
  <authors>
    <author>USER</author>
  </authors>
  <commentList>
    <comment ref="A5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G5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<sst xmlns="http://schemas.openxmlformats.org/spreadsheetml/2006/main" count="64" uniqueCount="55">
  <si>
    <t>신나는아동쉼터</t>
    <phoneticPr fontId="4" type="noConversion"/>
  </si>
  <si>
    <t xml:space="preserve"> ◎ 2014년도예산 -세입·세출 총괄표</t>
    <phoneticPr fontId="4" type="noConversion"/>
  </si>
  <si>
    <t>(단위:천원)</t>
    <phoneticPr fontId="4" type="noConversion"/>
  </si>
  <si>
    <t>관/항/목</t>
  </si>
  <si>
    <t>2014년도</t>
  </si>
  <si>
    <t>2013년도</t>
  </si>
  <si>
    <t>전년추경대비(a-c)</t>
  </si>
  <si>
    <t>본예산(a)</t>
  </si>
  <si>
    <t>본예산(b)</t>
  </si>
  <si>
    <t>최종추경(c)</t>
  </si>
  <si>
    <t>금액</t>
  </si>
  <si>
    <t>%</t>
  </si>
  <si>
    <t>세입계</t>
    <phoneticPr fontId="4" type="noConversion"/>
  </si>
  <si>
    <t>세출계</t>
    <phoneticPr fontId="4" type="noConversion"/>
  </si>
  <si>
    <t>보조금수입</t>
    <phoneticPr fontId="4" type="noConversion"/>
  </si>
  <si>
    <t>사무비</t>
    <phoneticPr fontId="4" type="noConversion"/>
  </si>
  <si>
    <t xml:space="preserve"> 1)경상보조금</t>
    <phoneticPr fontId="4" type="noConversion"/>
  </si>
  <si>
    <t xml:space="preserve"> 1)인건비</t>
    <phoneticPr fontId="4" type="noConversion"/>
  </si>
  <si>
    <t xml:space="preserve"> 2)기타보조금</t>
    <phoneticPr fontId="4" type="noConversion"/>
  </si>
  <si>
    <t xml:space="preserve"> 2)업무추진비</t>
    <phoneticPr fontId="4" type="noConversion"/>
  </si>
  <si>
    <t>전입금</t>
    <phoneticPr fontId="4" type="noConversion"/>
  </si>
  <si>
    <t xml:space="preserve"> 3)운영비</t>
    <phoneticPr fontId="4" type="noConversion"/>
  </si>
  <si>
    <t>1)운영비전입금</t>
    <phoneticPr fontId="4" type="noConversion"/>
  </si>
  <si>
    <t>재산조성비</t>
    <phoneticPr fontId="4" type="noConversion"/>
  </si>
  <si>
    <t>1.일반운영비전입금</t>
    <phoneticPr fontId="4" type="noConversion"/>
  </si>
  <si>
    <t xml:space="preserve"> 1)자산취득비</t>
    <phoneticPr fontId="4" type="noConversion"/>
  </si>
  <si>
    <t>후원금수입</t>
    <phoneticPr fontId="4" type="noConversion"/>
  </si>
  <si>
    <t>2)시설장비유지비</t>
    <phoneticPr fontId="4" type="noConversion"/>
  </si>
  <si>
    <t>1) 지정후원금</t>
    <phoneticPr fontId="4" type="noConversion"/>
  </si>
  <si>
    <t>사업비</t>
    <phoneticPr fontId="4" type="noConversion"/>
  </si>
  <si>
    <t>2) 비지정후원금</t>
    <phoneticPr fontId="4" type="noConversion"/>
  </si>
  <si>
    <t>1. 사업비</t>
    <phoneticPr fontId="4" type="noConversion"/>
  </si>
  <si>
    <t>이월금</t>
    <phoneticPr fontId="4" type="noConversion"/>
  </si>
  <si>
    <t xml:space="preserve"> 1)자원봉사자관리비</t>
    <phoneticPr fontId="4" type="noConversion"/>
  </si>
  <si>
    <t>1)전년도사업이월금</t>
    <phoneticPr fontId="4" type="noConversion"/>
  </si>
  <si>
    <t xml:space="preserve"> 2)위생비</t>
    <phoneticPr fontId="4" type="noConversion"/>
  </si>
  <si>
    <t>잡수입</t>
    <phoneticPr fontId="4" type="noConversion"/>
  </si>
  <si>
    <t xml:space="preserve"> 3)행사비</t>
    <phoneticPr fontId="4" type="noConversion"/>
  </si>
  <si>
    <t xml:space="preserve"> 1)기타잡수입</t>
    <phoneticPr fontId="4" type="noConversion"/>
  </si>
  <si>
    <t xml:space="preserve"> 4)문화체험비</t>
    <phoneticPr fontId="4" type="noConversion"/>
  </si>
  <si>
    <t>2)기타예금이자수입</t>
    <phoneticPr fontId="4" type="noConversion"/>
  </si>
  <si>
    <t xml:space="preserve"> 5)시설기능보강</t>
    <phoneticPr fontId="4" type="noConversion"/>
  </si>
  <si>
    <t xml:space="preserve"> 6)현대자동차</t>
    <phoneticPr fontId="4" type="noConversion"/>
  </si>
  <si>
    <t>2.운영비</t>
    <phoneticPr fontId="4" type="noConversion"/>
  </si>
  <si>
    <t xml:space="preserve"> 1)생계비</t>
    <phoneticPr fontId="4" type="noConversion"/>
  </si>
  <si>
    <t xml:space="preserve"> 2)수용기관경비</t>
    <phoneticPr fontId="4" type="noConversion"/>
  </si>
  <si>
    <t xml:space="preserve"> 3)피복비</t>
    <phoneticPr fontId="4" type="noConversion"/>
  </si>
  <si>
    <t xml:space="preserve"> 4)의료비</t>
    <phoneticPr fontId="4" type="noConversion"/>
  </si>
  <si>
    <t>3. 교육비</t>
    <phoneticPr fontId="4" type="noConversion"/>
  </si>
  <si>
    <t xml:space="preserve"> 1)수업료</t>
    <phoneticPr fontId="4" type="noConversion"/>
  </si>
  <si>
    <t xml:space="preserve"> 2)학용품비</t>
    <phoneticPr fontId="4" type="noConversion"/>
  </si>
  <si>
    <t xml:space="preserve"> 3)용돈</t>
    <phoneticPr fontId="4" type="noConversion"/>
  </si>
  <si>
    <t>보조금반환</t>
    <phoneticPr fontId="4" type="noConversion"/>
  </si>
  <si>
    <t>예비비</t>
    <phoneticPr fontId="4" type="noConversion"/>
  </si>
  <si>
    <t>차기사업이월금</t>
    <phoneticPr fontId="4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</si>
</sst>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0_);[Red]\(0\)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9"/>
      <name val="나눔고딕"/>
      <family val="3"/>
      <charset val="129"/>
    </font>
    <font>
      <b/>
      <sz val="10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color indexed="55"/>
      <name val="맑은 고딕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1" fontId="2" fillId="2" borderId="0" xfId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shrinkToFit="1"/>
    </xf>
    <xf numFmtId="0" fontId="5" fillId="2" borderId="0" xfId="0" applyNumberFormat="1" applyFont="1" applyFill="1" applyAlignment="1">
      <alignment horizontal="center" vertical="center"/>
    </xf>
    <xf numFmtId="41" fontId="5" fillId="2" borderId="0" xfId="1" applyFont="1" applyFill="1" applyAlignment="1">
      <alignment horizontal="center" vertical="center"/>
    </xf>
    <xf numFmtId="9" fontId="5" fillId="2" borderId="0" xfId="1" applyNumberFormat="1" applyFont="1" applyFill="1" applyAlignment="1">
      <alignment horizontal="center" vertical="center"/>
    </xf>
    <xf numFmtId="4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shrinkToFit="1"/>
    </xf>
    <xf numFmtId="41" fontId="5" fillId="2" borderId="0" xfId="1" applyFont="1" applyFill="1" applyAlignment="1">
      <alignment horizontal="center" vertical="center" shrinkToFit="1"/>
    </xf>
    <xf numFmtId="41" fontId="6" fillId="2" borderId="0" xfId="1" applyFont="1" applyFill="1" applyAlignment="1">
      <alignment horizontal="right" vertical="center"/>
    </xf>
    <xf numFmtId="0" fontId="7" fillId="3" borderId="1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shrinkToFit="1"/>
    </xf>
    <xf numFmtId="41" fontId="7" fillId="3" borderId="1" xfId="1" applyFont="1" applyFill="1" applyBorder="1" applyAlignment="1">
      <alignment horizontal="center" vertical="center" shrinkToFit="1"/>
    </xf>
    <xf numFmtId="41" fontId="7" fillId="3" borderId="2" xfId="1" applyFont="1" applyFill="1" applyBorder="1" applyAlignment="1">
      <alignment horizontal="center" vertical="center" shrinkToFit="1"/>
    </xf>
    <xf numFmtId="9" fontId="7" fillId="3" borderId="3" xfId="0" applyNumberFormat="1" applyFont="1" applyFill="1" applyBorder="1" applyAlignment="1">
      <alignment horizontal="center" vertical="center" wrapText="1"/>
    </xf>
    <xf numFmtId="9" fontId="7" fillId="3" borderId="4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shrinkToFit="1"/>
    </xf>
    <xf numFmtId="0" fontId="6" fillId="2" borderId="0" xfId="0" applyFont="1" applyFill="1" applyAlignment="1">
      <alignment horizontal="center" vertical="center"/>
    </xf>
    <xf numFmtId="0" fontId="7" fillId="3" borderId="5" xfId="0" applyFont="1" applyFill="1" applyBorder="1" applyAlignment="1">
      <alignment horizontal="center" vertical="center" shrinkToFit="1"/>
    </xf>
    <xf numFmtId="0" fontId="7" fillId="3" borderId="5" xfId="0" applyFont="1" applyFill="1" applyBorder="1" applyAlignment="1">
      <alignment horizontal="center" vertical="center" shrinkToFit="1"/>
    </xf>
    <xf numFmtId="41" fontId="7" fillId="3" borderId="6" xfId="1" applyFont="1" applyFill="1" applyBorder="1" applyAlignment="1">
      <alignment horizontal="center" vertical="center" shrinkToFit="1"/>
    </xf>
    <xf numFmtId="38" fontId="7" fillId="3" borderId="6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41" fontId="9" fillId="2" borderId="3" xfId="1" applyFont="1" applyFill="1" applyBorder="1" applyAlignment="1">
      <alignment horizontal="center" vertical="center" shrinkToFit="1"/>
    </xf>
    <xf numFmtId="176" fontId="9" fillId="2" borderId="8" xfId="1" applyNumberFormat="1" applyFont="1" applyFill="1" applyBorder="1" applyAlignment="1">
      <alignment horizontal="right" vertical="center"/>
    </xf>
    <xf numFmtId="9" fontId="9" fillId="2" borderId="8" xfId="3" applyFont="1" applyFill="1" applyBorder="1" applyAlignment="1">
      <alignment horizontal="center" vertical="center"/>
    </xf>
    <xf numFmtId="41" fontId="8" fillId="2" borderId="4" xfId="1" applyFont="1" applyFill="1" applyBorder="1" applyAlignment="1">
      <alignment horizontal="center" vertical="center"/>
    </xf>
    <xf numFmtId="176" fontId="9" fillId="2" borderId="6" xfId="1" applyNumberFormat="1" applyFont="1" applyFill="1" applyBorder="1" applyAlignment="1">
      <alignment horizontal="right" vertical="center"/>
    </xf>
    <xf numFmtId="9" fontId="9" fillId="2" borderId="6" xfId="1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3" borderId="8" xfId="0" applyFont="1" applyFill="1" applyBorder="1" applyAlignment="1">
      <alignment vertical="center" shrinkToFit="1"/>
    </xf>
    <xf numFmtId="41" fontId="5" fillId="3" borderId="8" xfId="0" applyNumberFormat="1" applyFont="1" applyFill="1" applyBorder="1" applyAlignment="1">
      <alignment vertical="center" shrinkToFit="1"/>
    </xf>
    <xf numFmtId="176" fontId="5" fillId="3" borderId="8" xfId="1" applyNumberFormat="1" applyFont="1" applyFill="1" applyBorder="1" applyAlignment="1">
      <alignment vertical="center"/>
    </xf>
    <xf numFmtId="9" fontId="5" fillId="3" borderId="8" xfId="3" applyFont="1" applyFill="1" applyBorder="1" applyAlignment="1">
      <alignment horizontal="center" vertical="center"/>
    </xf>
    <xf numFmtId="41" fontId="10" fillId="3" borderId="2" xfId="1" applyFont="1" applyFill="1" applyBorder="1" applyAlignment="1">
      <alignment vertical="center"/>
    </xf>
    <xf numFmtId="41" fontId="5" fillId="3" borderId="2" xfId="1" applyFont="1" applyFill="1" applyBorder="1" applyAlignment="1">
      <alignment vertical="center"/>
    </xf>
    <xf numFmtId="41" fontId="5" fillId="3" borderId="8" xfId="1" applyFont="1" applyFill="1" applyBorder="1" applyAlignment="1">
      <alignment vertical="center"/>
    </xf>
    <xf numFmtId="176" fontId="5" fillId="3" borderId="8" xfId="1" applyNumberFormat="1" applyFont="1" applyFill="1" applyBorder="1" applyAlignment="1">
      <alignment horizontal="right" vertical="center"/>
    </xf>
    <xf numFmtId="9" fontId="5" fillId="3" borderId="8" xfId="1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vertical="center" shrinkToFit="1"/>
    </xf>
    <xf numFmtId="41" fontId="5" fillId="2" borderId="9" xfId="0" applyNumberFormat="1" applyFont="1" applyFill="1" applyBorder="1" applyAlignment="1">
      <alignment vertical="center" shrinkToFit="1"/>
    </xf>
    <xf numFmtId="41" fontId="5" fillId="2" borderId="9" xfId="1" applyFont="1" applyFill="1" applyBorder="1" applyAlignment="1">
      <alignment vertical="center" shrinkToFit="1"/>
    </xf>
    <xf numFmtId="176" fontId="5" fillId="2" borderId="9" xfId="1" applyNumberFormat="1" applyFont="1" applyFill="1" applyBorder="1" applyAlignment="1">
      <alignment vertical="center"/>
    </xf>
    <xf numFmtId="9" fontId="5" fillId="2" borderId="9" xfId="3" applyFont="1" applyFill="1" applyBorder="1" applyAlignment="1">
      <alignment horizontal="center" vertical="center"/>
    </xf>
    <xf numFmtId="41" fontId="10" fillId="2" borderId="10" xfId="1" applyFont="1" applyFill="1" applyBorder="1" applyAlignment="1">
      <alignment vertical="center"/>
    </xf>
    <xf numFmtId="41" fontId="5" fillId="2" borderId="10" xfId="1" applyFont="1" applyFill="1" applyBorder="1" applyAlignment="1">
      <alignment vertical="center"/>
    </xf>
    <xf numFmtId="176" fontId="5" fillId="2" borderId="9" xfId="1" applyNumberFormat="1" applyFont="1" applyFill="1" applyBorder="1" applyAlignment="1">
      <alignment horizontal="right" vertical="center"/>
    </xf>
    <xf numFmtId="9" fontId="5" fillId="2" borderId="9" xfId="1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/>
    </xf>
    <xf numFmtId="41" fontId="5" fillId="3" borderId="1" xfId="0" applyNumberFormat="1" applyFont="1" applyFill="1" applyBorder="1" applyAlignment="1">
      <alignment horizontal="left" vertical="center"/>
    </xf>
    <xf numFmtId="41" fontId="10" fillId="2" borderId="7" xfId="1" applyFont="1" applyFill="1" applyBorder="1" applyAlignment="1">
      <alignment vertical="center"/>
    </xf>
    <xf numFmtId="41" fontId="5" fillId="2" borderId="7" xfId="1" applyFont="1" applyFill="1" applyBorder="1" applyAlignment="1">
      <alignment vertical="center"/>
    </xf>
    <xf numFmtId="176" fontId="5" fillId="2" borderId="11" xfId="1" applyNumberFormat="1" applyFont="1" applyFill="1" applyBorder="1" applyAlignment="1">
      <alignment horizontal="right" vertical="center"/>
    </xf>
    <xf numFmtId="9" fontId="5" fillId="2" borderId="11" xfId="1" applyNumberFormat="1" applyFont="1" applyFill="1" applyBorder="1" applyAlignment="1">
      <alignment horizontal="center" vertical="center"/>
    </xf>
    <xf numFmtId="42" fontId="10" fillId="4" borderId="5" xfId="0" applyNumberFormat="1" applyFont="1" applyFill="1" applyBorder="1" applyAlignment="1">
      <alignment vertical="center"/>
    </xf>
    <xf numFmtId="41" fontId="5" fillId="4" borderId="5" xfId="2" applyNumberFormat="1" applyFont="1" applyFill="1" applyBorder="1" applyAlignment="1">
      <alignment vertical="center"/>
    </xf>
    <xf numFmtId="176" fontId="5" fillId="4" borderId="9" xfId="1" applyNumberFormat="1" applyFont="1" applyFill="1" applyBorder="1" applyAlignment="1">
      <alignment vertical="center"/>
    </xf>
    <xf numFmtId="9" fontId="5" fillId="4" borderId="9" xfId="3" applyNumberFormat="1" applyFont="1" applyFill="1" applyBorder="1" applyAlignment="1">
      <alignment horizontal="right" vertical="center" indent="1"/>
    </xf>
    <xf numFmtId="42" fontId="6" fillId="4" borderId="9" xfId="0" applyNumberFormat="1" applyFont="1" applyFill="1" applyBorder="1" applyAlignment="1">
      <alignment vertical="center"/>
    </xf>
    <xf numFmtId="41" fontId="10" fillId="4" borderId="10" xfId="1" applyFont="1" applyFill="1" applyBorder="1" applyAlignment="1">
      <alignment vertical="center"/>
    </xf>
    <xf numFmtId="41" fontId="5" fillId="4" borderId="10" xfId="1" applyFont="1" applyFill="1" applyBorder="1" applyAlignment="1">
      <alignment vertical="center"/>
    </xf>
    <xf numFmtId="41" fontId="5" fillId="4" borderId="9" xfId="1" applyFont="1" applyFill="1" applyBorder="1" applyAlignment="1">
      <alignment vertical="center"/>
    </xf>
    <xf numFmtId="176" fontId="5" fillId="4" borderId="9" xfId="1" applyNumberFormat="1" applyFont="1" applyFill="1" applyBorder="1" applyAlignment="1">
      <alignment horizontal="right" vertical="center"/>
    </xf>
    <xf numFmtId="9" fontId="5" fillId="4" borderId="9" xfId="1" applyNumberFormat="1" applyFont="1" applyFill="1" applyBorder="1" applyAlignment="1">
      <alignment horizontal="center" vertical="center"/>
    </xf>
    <xf numFmtId="176" fontId="5" fillId="4" borderId="10" xfId="1" applyNumberFormat="1" applyFont="1" applyFill="1" applyBorder="1" applyAlignment="1">
      <alignment vertical="center"/>
    </xf>
    <xf numFmtId="41" fontId="5" fillId="4" borderId="5" xfId="1" applyFont="1" applyFill="1" applyBorder="1" applyAlignment="1">
      <alignment vertical="center"/>
    </xf>
    <xf numFmtId="41" fontId="10" fillId="3" borderId="8" xfId="1" applyFont="1" applyFill="1" applyBorder="1" applyAlignment="1">
      <alignment vertical="center"/>
    </xf>
    <xf numFmtId="176" fontId="11" fillId="3" borderId="8" xfId="1" applyNumberFormat="1" applyFont="1" applyFill="1" applyBorder="1" applyAlignment="1">
      <alignment horizontal="right" vertical="center" wrapText="1"/>
    </xf>
    <xf numFmtId="42" fontId="10" fillId="4" borderId="9" xfId="0" applyNumberFormat="1" applyFont="1" applyFill="1" applyBorder="1" applyAlignment="1">
      <alignment vertical="center"/>
    </xf>
    <xf numFmtId="176" fontId="11" fillId="4" borderId="9" xfId="1" applyNumberFormat="1" applyFont="1" applyFill="1" applyBorder="1" applyAlignment="1">
      <alignment horizontal="right" vertical="center" wrapText="1"/>
    </xf>
    <xf numFmtId="177" fontId="10" fillId="3" borderId="8" xfId="0" applyNumberFormat="1" applyFont="1" applyFill="1" applyBorder="1" applyAlignment="1">
      <alignment vertical="center" shrinkToFit="1"/>
    </xf>
    <xf numFmtId="41" fontId="5" fillId="3" borderId="8" xfId="1" applyFont="1" applyFill="1" applyBorder="1" applyAlignment="1">
      <alignment vertical="center" shrinkToFit="1"/>
    </xf>
    <xf numFmtId="177" fontId="5" fillId="2" borderId="9" xfId="0" applyNumberFormat="1" applyFont="1" applyFill="1" applyBorder="1" applyAlignment="1">
      <alignment vertical="center" shrinkToFit="1"/>
    </xf>
    <xf numFmtId="9" fontId="5" fillId="2" borderId="9" xfId="0" applyNumberFormat="1" applyFont="1" applyFill="1" applyBorder="1" applyAlignment="1">
      <alignment horizontal="center" vertical="center"/>
    </xf>
    <xf numFmtId="41" fontId="5" fillId="2" borderId="9" xfId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vertical="center" shrinkToFit="1"/>
    </xf>
    <xf numFmtId="41" fontId="5" fillId="2" borderId="9" xfId="1" applyFont="1" applyFill="1" applyBorder="1" applyAlignment="1">
      <alignment vertical="center"/>
    </xf>
    <xf numFmtId="0" fontId="5" fillId="2" borderId="9" xfId="0" applyNumberFormat="1" applyFont="1" applyFill="1" applyBorder="1" applyAlignment="1">
      <alignment horizontal="center" vertical="center"/>
    </xf>
    <xf numFmtId="41" fontId="0" fillId="0" borderId="9" xfId="0" applyNumberFormat="1" applyBorder="1" applyAlignment="1"/>
    <xf numFmtId="0" fontId="0" fillId="0" borderId="0" xfId="0" applyAlignment="1"/>
    <xf numFmtId="41" fontId="5" fillId="4" borderId="11" xfId="1" applyFont="1" applyFill="1" applyBorder="1" applyAlignment="1">
      <alignment vertical="center"/>
    </xf>
    <xf numFmtId="176" fontId="10" fillId="3" borderId="4" xfId="1" applyNumberFormat="1" applyFont="1" applyFill="1" applyBorder="1" applyAlignment="1">
      <alignment vertical="center"/>
    </xf>
    <xf numFmtId="176" fontId="5" fillId="3" borderId="4" xfId="1" applyNumberFormat="1" applyFont="1" applyFill="1" applyBorder="1" applyAlignment="1">
      <alignment vertical="center"/>
    </xf>
    <xf numFmtId="41" fontId="5" fillId="3" borderId="4" xfId="1" applyFont="1" applyFill="1" applyBorder="1" applyAlignment="1">
      <alignment vertical="center"/>
    </xf>
    <xf numFmtId="41" fontId="5" fillId="3" borderId="6" xfId="1" applyFont="1" applyFill="1" applyBorder="1" applyAlignment="1">
      <alignment vertical="center"/>
    </xf>
    <xf numFmtId="176" fontId="5" fillId="3" borderId="6" xfId="1" applyNumberFormat="1" applyFont="1" applyFill="1" applyBorder="1" applyAlignment="1">
      <alignment horizontal="right" vertical="center"/>
    </xf>
    <xf numFmtId="9" fontId="5" fillId="3" borderId="6" xfId="1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vertical="center" shrinkToFit="1"/>
    </xf>
    <xf numFmtId="41" fontId="5" fillId="2" borderId="11" xfId="1" applyFont="1" applyFill="1" applyBorder="1" applyAlignment="1">
      <alignment vertical="center" shrinkToFit="1"/>
    </xf>
    <xf numFmtId="41" fontId="5" fillId="2" borderId="11" xfId="1" applyFont="1" applyFill="1" applyBorder="1" applyAlignment="1">
      <alignment vertical="center"/>
    </xf>
    <xf numFmtId="41" fontId="5" fillId="2" borderId="11" xfId="1" applyFont="1" applyFill="1" applyBorder="1" applyAlignment="1">
      <alignment horizontal="center" vertical="center"/>
    </xf>
    <xf numFmtId="0" fontId="5" fillId="2" borderId="1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 shrinkToFit="1"/>
    </xf>
    <xf numFmtId="41" fontId="5" fillId="2" borderId="0" xfId="1" applyFont="1" applyFill="1" applyAlignment="1">
      <alignment vertical="center" shrinkToFit="1"/>
    </xf>
    <xf numFmtId="41" fontId="5" fillId="2" borderId="0" xfId="1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</cellXfs>
  <cellStyles count="4">
    <cellStyle name="백분율" xfId="3" builtinId="5"/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4/(&#49788;&#53552;)14&#45380;%20&#50696;&#4932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4총괄"/>
      <sheetName val="14세입"/>
      <sheetName val="14세출"/>
      <sheetName val="2014사업계획서"/>
    </sheetNames>
    <sheetDataSet>
      <sheetData sheetId="0"/>
      <sheetData sheetId="1">
        <row r="5">
          <cell r="E5">
            <v>89013</v>
          </cell>
          <cell r="F5">
            <v>86206</v>
          </cell>
          <cell r="G5">
            <v>90063</v>
          </cell>
        </row>
        <row r="6">
          <cell r="E6">
            <v>82635</v>
          </cell>
          <cell r="F6">
            <v>75238</v>
          </cell>
          <cell r="G6">
            <v>78935</v>
          </cell>
        </row>
        <row r="7">
          <cell r="F7">
            <v>75238</v>
          </cell>
          <cell r="G7">
            <v>78935</v>
          </cell>
        </row>
        <row r="8">
          <cell r="E8">
            <v>78535</v>
          </cell>
        </row>
        <row r="14">
          <cell r="E14">
            <v>4100</v>
          </cell>
          <cell r="F14">
            <v>4200</v>
          </cell>
          <cell r="G14">
            <v>10700</v>
          </cell>
        </row>
        <row r="18">
          <cell r="E18">
            <v>2280</v>
          </cell>
          <cell r="F18">
            <v>1920</v>
          </cell>
          <cell r="G18">
            <v>2680</v>
          </cell>
        </row>
        <row r="21">
          <cell r="E21">
            <v>600</v>
          </cell>
          <cell r="F21">
            <v>600</v>
          </cell>
          <cell r="G21">
            <v>1000</v>
          </cell>
        </row>
        <row r="23">
          <cell r="E23">
            <v>1680</v>
          </cell>
          <cell r="F23">
            <v>1320</v>
          </cell>
          <cell r="G23">
            <v>1680</v>
          </cell>
        </row>
        <row r="25">
          <cell r="E25">
            <v>1100</v>
          </cell>
          <cell r="F25">
            <v>1000</v>
          </cell>
          <cell r="G25">
            <v>200</v>
          </cell>
        </row>
        <row r="27">
          <cell r="E27">
            <v>1100</v>
          </cell>
          <cell r="F27">
            <v>1000</v>
          </cell>
          <cell r="G27">
            <v>200</v>
          </cell>
        </row>
        <row r="28">
          <cell r="E28">
            <v>1100</v>
          </cell>
          <cell r="F28">
            <v>1000</v>
          </cell>
          <cell r="G28">
            <v>200</v>
          </cell>
        </row>
        <row r="34">
          <cell r="E34">
            <v>2778</v>
          </cell>
          <cell r="F34">
            <v>8028</v>
          </cell>
          <cell r="G34">
            <v>8028</v>
          </cell>
        </row>
        <row r="35">
          <cell r="E35">
            <v>2778</v>
          </cell>
          <cell r="F35">
            <v>8028</v>
          </cell>
          <cell r="G35">
            <v>8028</v>
          </cell>
        </row>
        <row r="37">
          <cell r="E37">
            <v>220</v>
          </cell>
          <cell r="F37">
            <v>20</v>
          </cell>
          <cell r="G37">
            <v>220</v>
          </cell>
        </row>
        <row r="39">
          <cell r="E39">
            <v>200</v>
          </cell>
          <cell r="F39">
            <v>0</v>
          </cell>
          <cell r="G39">
            <v>200</v>
          </cell>
        </row>
      </sheetData>
      <sheetData sheetId="2">
        <row r="6">
          <cell r="E6">
            <v>52403.79861279999</v>
          </cell>
          <cell r="I6">
            <v>50912</v>
          </cell>
          <cell r="J6">
            <v>52446</v>
          </cell>
        </row>
        <row r="7">
          <cell r="E7">
            <v>43380.598612799993</v>
          </cell>
          <cell r="I7">
            <v>41912</v>
          </cell>
          <cell r="J7">
            <v>43141</v>
          </cell>
        </row>
        <row r="28">
          <cell r="E28">
            <v>200</v>
          </cell>
          <cell r="I28">
            <v>200</v>
          </cell>
          <cell r="J28">
            <v>200</v>
          </cell>
        </row>
        <row r="31">
          <cell r="E31">
            <v>8823.2000000000007</v>
          </cell>
          <cell r="I31">
            <v>8800</v>
          </cell>
          <cell r="J31">
            <v>9105</v>
          </cell>
        </row>
        <row r="57">
          <cell r="E57">
            <v>300</v>
          </cell>
        </row>
        <row r="59">
          <cell r="E59">
            <v>200</v>
          </cell>
          <cell r="I59">
            <v>300</v>
          </cell>
          <cell r="J59">
            <v>200</v>
          </cell>
        </row>
        <row r="61">
          <cell r="E61">
            <v>100</v>
          </cell>
          <cell r="I61">
            <v>0</v>
          </cell>
          <cell r="J61">
            <v>0</v>
          </cell>
        </row>
        <row r="63">
          <cell r="E63">
            <v>30896</v>
          </cell>
          <cell r="I63">
            <v>25340</v>
          </cell>
          <cell r="J63">
            <v>33539</v>
          </cell>
        </row>
        <row r="64">
          <cell r="E64">
            <v>4436</v>
          </cell>
          <cell r="I64">
            <v>4815</v>
          </cell>
          <cell r="J64">
            <v>10835</v>
          </cell>
        </row>
        <row r="65">
          <cell r="E65">
            <v>50</v>
          </cell>
          <cell r="I65">
            <v>50</v>
          </cell>
          <cell r="J65">
            <v>50</v>
          </cell>
        </row>
        <row r="67">
          <cell r="E67">
            <v>586</v>
          </cell>
          <cell r="I67">
            <v>865</v>
          </cell>
          <cell r="J67">
            <v>245</v>
          </cell>
        </row>
        <row r="71">
          <cell r="E71">
            <v>1000</v>
          </cell>
          <cell r="I71">
            <v>2100</v>
          </cell>
          <cell r="J71">
            <v>140</v>
          </cell>
        </row>
        <row r="74">
          <cell r="E74">
            <v>2800</v>
          </cell>
          <cell r="I74">
            <v>1800</v>
          </cell>
          <cell r="J74">
            <v>3200</v>
          </cell>
        </row>
        <row r="76">
          <cell r="E76">
            <v>0</v>
          </cell>
          <cell r="I76">
            <v>0</v>
          </cell>
          <cell r="J76">
            <v>1200</v>
          </cell>
        </row>
        <row r="77">
          <cell r="I77">
            <v>0</v>
          </cell>
          <cell r="J77">
            <v>6000</v>
          </cell>
        </row>
        <row r="78">
          <cell r="E78">
            <v>12250</v>
          </cell>
          <cell r="I78">
            <v>11780</v>
          </cell>
          <cell r="J78">
            <v>12700</v>
          </cell>
        </row>
        <row r="79">
          <cell r="E79">
            <v>8640</v>
          </cell>
          <cell r="I79">
            <v>8400</v>
          </cell>
          <cell r="J79">
            <v>8640</v>
          </cell>
        </row>
        <row r="81">
          <cell r="E81">
            <v>960</v>
          </cell>
          <cell r="I81">
            <v>960</v>
          </cell>
          <cell r="J81">
            <v>960</v>
          </cell>
        </row>
        <row r="83">
          <cell r="E83">
            <v>1330</v>
          </cell>
          <cell r="I83">
            <v>1080</v>
          </cell>
          <cell r="J83">
            <v>1820</v>
          </cell>
        </row>
        <row r="86">
          <cell r="E86">
            <v>1320</v>
          </cell>
          <cell r="I86">
            <v>1340</v>
          </cell>
          <cell r="J86">
            <v>1280</v>
          </cell>
        </row>
        <row r="92">
          <cell r="E92">
            <v>9770</v>
          </cell>
          <cell r="I92">
            <v>5145</v>
          </cell>
          <cell r="J92">
            <v>4940</v>
          </cell>
        </row>
        <row r="96">
          <cell r="E96">
            <v>2520</v>
          </cell>
          <cell r="I96">
            <v>1920</v>
          </cell>
          <cell r="J96">
            <v>3000</v>
          </cell>
        </row>
        <row r="99">
          <cell r="E99">
            <v>1920</v>
          </cell>
          <cell r="I99">
            <v>1680</v>
          </cell>
          <cell r="J99">
            <v>2064</v>
          </cell>
        </row>
        <row r="101">
          <cell r="E101">
            <v>0</v>
          </cell>
          <cell r="I101">
            <v>1200</v>
          </cell>
          <cell r="J101">
            <v>1200</v>
          </cell>
        </row>
        <row r="104">
          <cell r="E104">
            <v>500</v>
          </cell>
          <cell r="I104">
            <v>2000</v>
          </cell>
          <cell r="J104">
            <v>500</v>
          </cell>
        </row>
        <row r="107">
          <cell r="E107">
            <v>4913</v>
          </cell>
          <cell r="I107">
            <v>6454</v>
          </cell>
          <cell r="J107">
            <v>2178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tabSelected="1" workbookViewId="0">
      <selection sqref="A1:XFD1048576"/>
    </sheetView>
  </sheetViews>
  <sheetFormatPr defaultRowHeight="16.5"/>
  <cols>
    <col min="1" max="2" width="14.625" style="98" customWidth="1"/>
    <col min="3" max="3" width="14.125" style="99" customWidth="1"/>
    <col min="4" max="4" width="14" style="100" customWidth="1"/>
    <col min="5" max="5" width="12.875" style="7" customWidth="1"/>
    <col min="6" max="6" width="9.875" style="6" customWidth="1"/>
    <col min="7" max="7" width="19" style="100" customWidth="1"/>
    <col min="8" max="8" width="18.25" style="100" customWidth="1"/>
    <col min="9" max="9" width="14.125" style="99" customWidth="1"/>
    <col min="10" max="10" width="12.75" style="100" customWidth="1"/>
    <col min="11" max="11" width="12.125" style="8" customWidth="1"/>
    <col min="12" max="12" width="8.25" style="9" customWidth="1"/>
    <col min="13" max="256" width="9" style="2"/>
    <col min="257" max="258" width="14.625" style="2" customWidth="1"/>
    <col min="259" max="259" width="14.125" style="2" customWidth="1"/>
    <col min="260" max="260" width="14" style="2" customWidth="1"/>
    <col min="261" max="261" width="12.875" style="2" customWidth="1"/>
    <col min="262" max="262" width="9.875" style="2" customWidth="1"/>
    <col min="263" max="263" width="19" style="2" customWidth="1"/>
    <col min="264" max="264" width="18.25" style="2" customWidth="1"/>
    <col min="265" max="265" width="14.125" style="2" customWidth="1"/>
    <col min="266" max="266" width="12.75" style="2" customWidth="1"/>
    <col min="267" max="267" width="12.125" style="2" customWidth="1"/>
    <col min="268" max="268" width="8.25" style="2" customWidth="1"/>
    <col min="269" max="512" width="9" style="2"/>
    <col min="513" max="514" width="14.625" style="2" customWidth="1"/>
    <col min="515" max="515" width="14.125" style="2" customWidth="1"/>
    <col min="516" max="516" width="14" style="2" customWidth="1"/>
    <col min="517" max="517" width="12.875" style="2" customWidth="1"/>
    <col min="518" max="518" width="9.875" style="2" customWidth="1"/>
    <col min="519" max="519" width="19" style="2" customWidth="1"/>
    <col min="520" max="520" width="18.25" style="2" customWidth="1"/>
    <col min="521" max="521" width="14.125" style="2" customWidth="1"/>
    <col min="522" max="522" width="12.75" style="2" customWidth="1"/>
    <col min="523" max="523" width="12.125" style="2" customWidth="1"/>
    <col min="524" max="524" width="8.25" style="2" customWidth="1"/>
    <col min="525" max="768" width="9" style="2"/>
    <col min="769" max="770" width="14.625" style="2" customWidth="1"/>
    <col min="771" max="771" width="14.125" style="2" customWidth="1"/>
    <col min="772" max="772" width="14" style="2" customWidth="1"/>
    <col min="773" max="773" width="12.875" style="2" customWidth="1"/>
    <col min="774" max="774" width="9.875" style="2" customWidth="1"/>
    <col min="775" max="775" width="19" style="2" customWidth="1"/>
    <col min="776" max="776" width="18.25" style="2" customWidth="1"/>
    <col min="777" max="777" width="14.125" style="2" customWidth="1"/>
    <col min="778" max="778" width="12.75" style="2" customWidth="1"/>
    <col min="779" max="779" width="12.125" style="2" customWidth="1"/>
    <col min="780" max="780" width="8.25" style="2" customWidth="1"/>
    <col min="781" max="1024" width="9" style="2"/>
    <col min="1025" max="1026" width="14.625" style="2" customWidth="1"/>
    <col min="1027" max="1027" width="14.125" style="2" customWidth="1"/>
    <col min="1028" max="1028" width="14" style="2" customWidth="1"/>
    <col min="1029" max="1029" width="12.875" style="2" customWidth="1"/>
    <col min="1030" max="1030" width="9.875" style="2" customWidth="1"/>
    <col min="1031" max="1031" width="19" style="2" customWidth="1"/>
    <col min="1032" max="1032" width="18.25" style="2" customWidth="1"/>
    <col min="1033" max="1033" width="14.125" style="2" customWidth="1"/>
    <col min="1034" max="1034" width="12.75" style="2" customWidth="1"/>
    <col min="1035" max="1035" width="12.125" style="2" customWidth="1"/>
    <col min="1036" max="1036" width="8.25" style="2" customWidth="1"/>
    <col min="1037" max="1280" width="9" style="2"/>
    <col min="1281" max="1282" width="14.625" style="2" customWidth="1"/>
    <col min="1283" max="1283" width="14.125" style="2" customWidth="1"/>
    <col min="1284" max="1284" width="14" style="2" customWidth="1"/>
    <col min="1285" max="1285" width="12.875" style="2" customWidth="1"/>
    <col min="1286" max="1286" width="9.875" style="2" customWidth="1"/>
    <col min="1287" max="1287" width="19" style="2" customWidth="1"/>
    <col min="1288" max="1288" width="18.25" style="2" customWidth="1"/>
    <col min="1289" max="1289" width="14.125" style="2" customWidth="1"/>
    <col min="1290" max="1290" width="12.75" style="2" customWidth="1"/>
    <col min="1291" max="1291" width="12.125" style="2" customWidth="1"/>
    <col min="1292" max="1292" width="8.25" style="2" customWidth="1"/>
    <col min="1293" max="1536" width="9" style="2"/>
    <col min="1537" max="1538" width="14.625" style="2" customWidth="1"/>
    <col min="1539" max="1539" width="14.125" style="2" customWidth="1"/>
    <col min="1540" max="1540" width="14" style="2" customWidth="1"/>
    <col min="1541" max="1541" width="12.875" style="2" customWidth="1"/>
    <col min="1542" max="1542" width="9.875" style="2" customWidth="1"/>
    <col min="1543" max="1543" width="19" style="2" customWidth="1"/>
    <col min="1544" max="1544" width="18.25" style="2" customWidth="1"/>
    <col min="1545" max="1545" width="14.125" style="2" customWidth="1"/>
    <col min="1546" max="1546" width="12.75" style="2" customWidth="1"/>
    <col min="1547" max="1547" width="12.125" style="2" customWidth="1"/>
    <col min="1548" max="1548" width="8.25" style="2" customWidth="1"/>
    <col min="1549" max="1792" width="9" style="2"/>
    <col min="1793" max="1794" width="14.625" style="2" customWidth="1"/>
    <col min="1795" max="1795" width="14.125" style="2" customWidth="1"/>
    <col min="1796" max="1796" width="14" style="2" customWidth="1"/>
    <col min="1797" max="1797" width="12.875" style="2" customWidth="1"/>
    <col min="1798" max="1798" width="9.875" style="2" customWidth="1"/>
    <col min="1799" max="1799" width="19" style="2" customWidth="1"/>
    <col min="1800" max="1800" width="18.25" style="2" customWidth="1"/>
    <col min="1801" max="1801" width="14.125" style="2" customWidth="1"/>
    <col min="1802" max="1802" width="12.75" style="2" customWidth="1"/>
    <col min="1803" max="1803" width="12.125" style="2" customWidth="1"/>
    <col min="1804" max="1804" width="8.25" style="2" customWidth="1"/>
    <col min="1805" max="2048" width="9" style="2"/>
    <col min="2049" max="2050" width="14.625" style="2" customWidth="1"/>
    <col min="2051" max="2051" width="14.125" style="2" customWidth="1"/>
    <col min="2052" max="2052" width="14" style="2" customWidth="1"/>
    <col min="2053" max="2053" width="12.875" style="2" customWidth="1"/>
    <col min="2054" max="2054" width="9.875" style="2" customWidth="1"/>
    <col min="2055" max="2055" width="19" style="2" customWidth="1"/>
    <col min="2056" max="2056" width="18.25" style="2" customWidth="1"/>
    <col min="2057" max="2057" width="14.125" style="2" customWidth="1"/>
    <col min="2058" max="2058" width="12.75" style="2" customWidth="1"/>
    <col min="2059" max="2059" width="12.125" style="2" customWidth="1"/>
    <col min="2060" max="2060" width="8.25" style="2" customWidth="1"/>
    <col min="2061" max="2304" width="9" style="2"/>
    <col min="2305" max="2306" width="14.625" style="2" customWidth="1"/>
    <col min="2307" max="2307" width="14.125" style="2" customWidth="1"/>
    <col min="2308" max="2308" width="14" style="2" customWidth="1"/>
    <col min="2309" max="2309" width="12.875" style="2" customWidth="1"/>
    <col min="2310" max="2310" width="9.875" style="2" customWidth="1"/>
    <col min="2311" max="2311" width="19" style="2" customWidth="1"/>
    <col min="2312" max="2312" width="18.25" style="2" customWidth="1"/>
    <col min="2313" max="2313" width="14.125" style="2" customWidth="1"/>
    <col min="2314" max="2314" width="12.75" style="2" customWidth="1"/>
    <col min="2315" max="2315" width="12.125" style="2" customWidth="1"/>
    <col min="2316" max="2316" width="8.25" style="2" customWidth="1"/>
    <col min="2317" max="2560" width="9" style="2"/>
    <col min="2561" max="2562" width="14.625" style="2" customWidth="1"/>
    <col min="2563" max="2563" width="14.125" style="2" customWidth="1"/>
    <col min="2564" max="2564" width="14" style="2" customWidth="1"/>
    <col min="2565" max="2565" width="12.875" style="2" customWidth="1"/>
    <col min="2566" max="2566" width="9.875" style="2" customWidth="1"/>
    <col min="2567" max="2567" width="19" style="2" customWidth="1"/>
    <col min="2568" max="2568" width="18.25" style="2" customWidth="1"/>
    <col min="2569" max="2569" width="14.125" style="2" customWidth="1"/>
    <col min="2570" max="2570" width="12.75" style="2" customWidth="1"/>
    <col min="2571" max="2571" width="12.125" style="2" customWidth="1"/>
    <col min="2572" max="2572" width="8.25" style="2" customWidth="1"/>
    <col min="2573" max="2816" width="9" style="2"/>
    <col min="2817" max="2818" width="14.625" style="2" customWidth="1"/>
    <col min="2819" max="2819" width="14.125" style="2" customWidth="1"/>
    <col min="2820" max="2820" width="14" style="2" customWidth="1"/>
    <col min="2821" max="2821" width="12.875" style="2" customWidth="1"/>
    <col min="2822" max="2822" width="9.875" style="2" customWidth="1"/>
    <col min="2823" max="2823" width="19" style="2" customWidth="1"/>
    <col min="2824" max="2824" width="18.25" style="2" customWidth="1"/>
    <col min="2825" max="2825" width="14.125" style="2" customWidth="1"/>
    <col min="2826" max="2826" width="12.75" style="2" customWidth="1"/>
    <col min="2827" max="2827" width="12.125" style="2" customWidth="1"/>
    <col min="2828" max="2828" width="8.25" style="2" customWidth="1"/>
    <col min="2829" max="3072" width="9" style="2"/>
    <col min="3073" max="3074" width="14.625" style="2" customWidth="1"/>
    <col min="3075" max="3075" width="14.125" style="2" customWidth="1"/>
    <col min="3076" max="3076" width="14" style="2" customWidth="1"/>
    <col min="3077" max="3077" width="12.875" style="2" customWidth="1"/>
    <col min="3078" max="3078" width="9.875" style="2" customWidth="1"/>
    <col min="3079" max="3079" width="19" style="2" customWidth="1"/>
    <col min="3080" max="3080" width="18.25" style="2" customWidth="1"/>
    <col min="3081" max="3081" width="14.125" style="2" customWidth="1"/>
    <col min="3082" max="3082" width="12.75" style="2" customWidth="1"/>
    <col min="3083" max="3083" width="12.125" style="2" customWidth="1"/>
    <col min="3084" max="3084" width="8.25" style="2" customWidth="1"/>
    <col min="3085" max="3328" width="9" style="2"/>
    <col min="3329" max="3330" width="14.625" style="2" customWidth="1"/>
    <col min="3331" max="3331" width="14.125" style="2" customWidth="1"/>
    <col min="3332" max="3332" width="14" style="2" customWidth="1"/>
    <col min="3333" max="3333" width="12.875" style="2" customWidth="1"/>
    <col min="3334" max="3334" width="9.875" style="2" customWidth="1"/>
    <col min="3335" max="3335" width="19" style="2" customWidth="1"/>
    <col min="3336" max="3336" width="18.25" style="2" customWidth="1"/>
    <col min="3337" max="3337" width="14.125" style="2" customWidth="1"/>
    <col min="3338" max="3338" width="12.75" style="2" customWidth="1"/>
    <col min="3339" max="3339" width="12.125" style="2" customWidth="1"/>
    <col min="3340" max="3340" width="8.25" style="2" customWidth="1"/>
    <col min="3341" max="3584" width="9" style="2"/>
    <col min="3585" max="3586" width="14.625" style="2" customWidth="1"/>
    <col min="3587" max="3587" width="14.125" style="2" customWidth="1"/>
    <col min="3588" max="3588" width="14" style="2" customWidth="1"/>
    <col min="3589" max="3589" width="12.875" style="2" customWidth="1"/>
    <col min="3590" max="3590" width="9.875" style="2" customWidth="1"/>
    <col min="3591" max="3591" width="19" style="2" customWidth="1"/>
    <col min="3592" max="3592" width="18.25" style="2" customWidth="1"/>
    <col min="3593" max="3593" width="14.125" style="2" customWidth="1"/>
    <col min="3594" max="3594" width="12.75" style="2" customWidth="1"/>
    <col min="3595" max="3595" width="12.125" style="2" customWidth="1"/>
    <col min="3596" max="3596" width="8.25" style="2" customWidth="1"/>
    <col min="3597" max="3840" width="9" style="2"/>
    <col min="3841" max="3842" width="14.625" style="2" customWidth="1"/>
    <col min="3843" max="3843" width="14.125" style="2" customWidth="1"/>
    <col min="3844" max="3844" width="14" style="2" customWidth="1"/>
    <col min="3845" max="3845" width="12.875" style="2" customWidth="1"/>
    <col min="3846" max="3846" width="9.875" style="2" customWidth="1"/>
    <col min="3847" max="3847" width="19" style="2" customWidth="1"/>
    <col min="3848" max="3848" width="18.25" style="2" customWidth="1"/>
    <col min="3849" max="3849" width="14.125" style="2" customWidth="1"/>
    <col min="3850" max="3850" width="12.75" style="2" customWidth="1"/>
    <col min="3851" max="3851" width="12.125" style="2" customWidth="1"/>
    <col min="3852" max="3852" width="8.25" style="2" customWidth="1"/>
    <col min="3853" max="4096" width="9" style="2"/>
    <col min="4097" max="4098" width="14.625" style="2" customWidth="1"/>
    <col min="4099" max="4099" width="14.125" style="2" customWidth="1"/>
    <col min="4100" max="4100" width="14" style="2" customWidth="1"/>
    <col min="4101" max="4101" width="12.875" style="2" customWidth="1"/>
    <col min="4102" max="4102" width="9.875" style="2" customWidth="1"/>
    <col min="4103" max="4103" width="19" style="2" customWidth="1"/>
    <col min="4104" max="4104" width="18.25" style="2" customWidth="1"/>
    <col min="4105" max="4105" width="14.125" style="2" customWidth="1"/>
    <col min="4106" max="4106" width="12.75" style="2" customWidth="1"/>
    <col min="4107" max="4107" width="12.125" style="2" customWidth="1"/>
    <col min="4108" max="4108" width="8.25" style="2" customWidth="1"/>
    <col min="4109" max="4352" width="9" style="2"/>
    <col min="4353" max="4354" width="14.625" style="2" customWidth="1"/>
    <col min="4355" max="4355" width="14.125" style="2" customWidth="1"/>
    <col min="4356" max="4356" width="14" style="2" customWidth="1"/>
    <col min="4357" max="4357" width="12.875" style="2" customWidth="1"/>
    <col min="4358" max="4358" width="9.875" style="2" customWidth="1"/>
    <col min="4359" max="4359" width="19" style="2" customWidth="1"/>
    <col min="4360" max="4360" width="18.25" style="2" customWidth="1"/>
    <col min="4361" max="4361" width="14.125" style="2" customWidth="1"/>
    <col min="4362" max="4362" width="12.75" style="2" customWidth="1"/>
    <col min="4363" max="4363" width="12.125" style="2" customWidth="1"/>
    <col min="4364" max="4364" width="8.25" style="2" customWidth="1"/>
    <col min="4365" max="4608" width="9" style="2"/>
    <col min="4609" max="4610" width="14.625" style="2" customWidth="1"/>
    <col min="4611" max="4611" width="14.125" style="2" customWidth="1"/>
    <col min="4612" max="4612" width="14" style="2" customWidth="1"/>
    <col min="4613" max="4613" width="12.875" style="2" customWidth="1"/>
    <col min="4614" max="4614" width="9.875" style="2" customWidth="1"/>
    <col min="4615" max="4615" width="19" style="2" customWidth="1"/>
    <col min="4616" max="4616" width="18.25" style="2" customWidth="1"/>
    <col min="4617" max="4617" width="14.125" style="2" customWidth="1"/>
    <col min="4618" max="4618" width="12.75" style="2" customWidth="1"/>
    <col min="4619" max="4619" width="12.125" style="2" customWidth="1"/>
    <col min="4620" max="4620" width="8.25" style="2" customWidth="1"/>
    <col min="4621" max="4864" width="9" style="2"/>
    <col min="4865" max="4866" width="14.625" style="2" customWidth="1"/>
    <col min="4867" max="4867" width="14.125" style="2" customWidth="1"/>
    <col min="4868" max="4868" width="14" style="2" customWidth="1"/>
    <col min="4869" max="4869" width="12.875" style="2" customWidth="1"/>
    <col min="4870" max="4870" width="9.875" style="2" customWidth="1"/>
    <col min="4871" max="4871" width="19" style="2" customWidth="1"/>
    <col min="4872" max="4872" width="18.25" style="2" customWidth="1"/>
    <col min="4873" max="4873" width="14.125" style="2" customWidth="1"/>
    <col min="4874" max="4874" width="12.75" style="2" customWidth="1"/>
    <col min="4875" max="4875" width="12.125" style="2" customWidth="1"/>
    <col min="4876" max="4876" width="8.25" style="2" customWidth="1"/>
    <col min="4877" max="5120" width="9" style="2"/>
    <col min="5121" max="5122" width="14.625" style="2" customWidth="1"/>
    <col min="5123" max="5123" width="14.125" style="2" customWidth="1"/>
    <col min="5124" max="5124" width="14" style="2" customWidth="1"/>
    <col min="5125" max="5125" width="12.875" style="2" customWidth="1"/>
    <col min="5126" max="5126" width="9.875" style="2" customWidth="1"/>
    <col min="5127" max="5127" width="19" style="2" customWidth="1"/>
    <col min="5128" max="5128" width="18.25" style="2" customWidth="1"/>
    <col min="5129" max="5129" width="14.125" style="2" customWidth="1"/>
    <col min="5130" max="5130" width="12.75" style="2" customWidth="1"/>
    <col min="5131" max="5131" width="12.125" style="2" customWidth="1"/>
    <col min="5132" max="5132" width="8.25" style="2" customWidth="1"/>
    <col min="5133" max="5376" width="9" style="2"/>
    <col min="5377" max="5378" width="14.625" style="2" customWidth="1"/>
    <col min="5379" max="5379" width="14.125" style="2" customWidth="1"/>
    <col min="5380" max="5380" width="14" style="2" customWidth="1"/>
    <col min="5381" max="5381" width="12.875" style="2" customWidth="1"/>
    <col min="5382" max="5382" width="9.875" style="2" customWidth="1"/>
    <col min="5383" max="5383" width="19" style="2" customWidth="1"/>
    <col min="5384" max="5384" width="18.25" style="2" customWidth="1"/>
    <col min="5385" max="5385" width="14.125" style="2" customWidth="1"/>
    <col min="5386" max="5386" width="12.75" style="2" customWidth="1"/>
    <col min="5387" max="5387" width="12.125" style="2" customWidth="1"/>
    <col min="5388" max="5388" width="8.25" style="2" customWidth="1"/>
    <col min="5389" max="5632" width="9" style="2"/>
    <col min="5633" max="5634" width="14.625" style="2" customWidth="1"/>
    <col min="5635" max="5635" width="14.125" style="2" customWidth="1"/>
    <col min="5636" max="5636" width="14" style="2" customWidth="1"/>
    <col min="5637" max="5637" width="12.875" style="2" customWidth="1"/>
    <col min="5638" max="5638" width="9.875" style="2" customWidth="1"/>
    <col min="5639" max="5639" width="19" style="2" customWidth="1"/>
    <col min="5640" max="5640" width="18.25" style="2" customWidth="1"/>
    <col min="5641" max="5641" width="14.125" style="2" customWidth="1"/>
    <col min="5642" max="5642" width="12.75" style="2" customWidth="1"/>
    <col min="5643" max="5643" width="12.125" style="2" customWidth="1"/>
    <col min="5644" max="5644" width="8.25" style="2" customWidth="1"/>
    <col min="5645" max="5888" width="9" style="2"/>
    <col min="5889" max="5890" width="14.625" style="2" customWidth="1"/>
    <col min="5891" max="5891" width="14.125" style="2" customWidth="1"/>
    <col min="5892" max="5892" width="14" style="2" customWidth="1"/>
    <col min="5893" max="5893" width="12.875" style="2" customWidth="1"/>
    <col min="5894" max="5894" width="9.875" style="2" customWidth="1"/>
    <col min="5895" max="5895" width="19" style="2" customWidth="1"/>
    <col min="5896" max="5896" width="18.25" style="2" customWidth="1"/>
    <col min="5897" max="5897" width="14.125" style="2" customWidth="1"/>
    <col min="5898" max="5898" width="12.75" style="2" customWidth="1"/>
    <col min="5899" max="5899" width="12.125" style="2" customWidth="1"/>
    <col min="5900" max="5900" width="8.25" style="2" customWidth="1"/>
    <col min="5901" max="6144" width="9" style="2"/>
    <col min="6145" max="6146" width="14.625" style="2" customWidth="1"/>
    <col min="6147" max="6147" width="14.125" style="2" customWidth="1"/>
    <col min="6148" max="6148" width="14" style="2" customWidth="1"/>
    <col min="6149" max="6149" width="12.875" style="2" customWidth="1"/>
    <col min="6150" max="6150" width="9.875" style="2" customWidth="1"/>
    <col min="6151" max="6151" width="19" style="2" customWidth="1"/>
    <col min="6152" max="6152" width="18.25" style="2" customWidth="1"/>
    <col min="6153" max="6153" width="14.125" style="2" customWidth="1"/>
    <col min="6154" max="6154" width="12.75" style="2" customWidth="1"/>
    <col min="6155" max="6155" width="12.125" style="2" customWidth="1"/>
    <col min="6156" max="6156" width="8.25" style="2" customWidth="1"/>
    <col min="6157" max="6400" width="9" style="2"/>
    <col min="6401" max="6402" width="14.625" style="2" customWidth="1"/>
    <col min="6403" max="6403" width="14.125" style="2" customWidth="1"/>
    <col min="6404" max="6404" width="14" style="2" customWidth="1"/>
    <col min="6405" max="6405" width="12.875" style="2" customWidth="1"/>
    <col min="6406" max="6406" width="9.875" style="2" customWidth="1"/>
    <col min="6407" max="6407" width="19" style="2" customWidth="1"/>
    <col min="6408" max="6408" width="18.25" style="2" customWidth="1"/>
    <col min="6409" max="6409" width="14.125" style="2" customWidth="1"/>
    <col min="6410" max="6410" width="12.75" style="2" customWidth="1"/>
    <col min="6411" max="6411" width="12.125" style="2" customWidth="1"/>
    <col min="6412" max="6412" width="8.25" style="2" customWidth="1"/>
    <col min="6413" max="6656" width="9" style="2"/>
    <col min="6657" max="6658" width="14.625" style="2" customWidth="1"/>
    <col min="6659" max="6659" width="14.125" style="2" customWidth="1"/>
    <col min="6660" max="6660" width="14" style="2" customWidth="1"/>
    <col min="6661" max="6661" width="12.875" style="2" customWidth="1"/>
    <col min="6662" max="6662" width="9.875" style="2" customWidth="1"/>
    <col min="6663" max="6663" width="19" style="2" customWidth="1"/>
    <col min="6664" max="6664" width="18.25" style="2" customWidth="1"/>
    <col min="6665" max="6665" width="14.125" style="2" customWidth="1"/>
    <col min="6666" max="6666" width="12.75" style="2" customWidth="1"/>
    <col min="6667" max="6667" width="12.125" style="2" customWidth="1"/>
    <col min="6668" max="6668" width="8.25" style="2" customWidth="1"/>
    <col min="6669" max="6912" width="9" style="2"/>
    <col min="6913" max="6914" width="14.625" style="2" customWidth="1"/>
    <col min="6915" max="6915" width="14.125" style="2" customWidth="1"/>
    <col min="6916" max="6916" width="14" style="2" customWidth="1"/>
    <col min="6917" max="6917" width="12.875" style="2" customWidth="1"/>
    <col min="6918" max="6918" width="9.875" style="2" customWidth="1"/>
    <col min="6919" max="6919" width="19" style="2" customWidth="1"/>
    <col min="6920" max="6920" width="18.25" style="2" customWidth="1"/>
    <col min="6921" max="6921" width="14.125" style="2" customWidth="1"/>
    <col min="6922" max="6922" width="12.75" style="2" customWidth="1"/>
    <col min="6923" max="6923" width="12.125" style="2" customWidth="1"/>
    <col min="6924" max="6924" width="8.25" style="2" customWidth="1"/>
    <col min="6925" max="7168" width="9" style="2"/>
    <col min="7169" max="7170" width="14.625" style="2" customWidth="1"/>
    <col min="7171" max="7171" width="14.125" style="2" customWidth="1"/>
    <col min="7172" max="7172" width="14" style="2" customWidth="1"/>
    <col min="7173" max="7173" width="12.875" style="2" customWidth="1"/>
    <col min="7174" max="7174" width="9.875" style="2" customWidth="1"/>
    <col min="7175" max="7175" width="19" style="2" customWidth="1"/>
    <col min="7176" max="7176" width="18.25" style="2" customWidth="1"/>
    <col min="7177" max="7177" width="14.125" style="2" customWidth="1"/>
    <col min="7178" max="7178" width="12.75" style="2" customWidth="1"/>
    <col min="7179" max="7179" width="12.125" style="2" customWidth="1"/>
    <col min="7180" max="7180" width="8.25" style="2" customWidth="1"/>
    <col min="7181" max="7424" width="9" style="2"/>
    <col min="7425" max="7426" width="14.625" style="2" customWidth="1"/>
    <col min="7427" max="7427" width="14.125" style="2" customWidth="1"/>
    <col min="7428" max="7428" width="14" style="2" customWidth="1"/>
    <col min="7429" max="7429" width="12.875" style="2" customWidth="1"/>
    <col min="7430" max="7430" width="9.875" style="2" customWidth="1"/>
    <col min="7431" max="7431" width="19" style="2" customWidth="1"/>
    <col min="7432" max="7432" width="18.25" style="2" customWidth="1"/>
    <col min="7433" max="7433" width="14.125" style="2" customWidth="1"/>
    <col min="7434" max="7434" width="12.75" style="2" customWidth="1"/>
    <col min="7435" max="7435" width="12.125" style="2" customWidth="1"/>
    <col min="7436" max="7436" width="8.25" style="2" customWidth="1"/>
    <col min="7437" max="7680" width="9" style="2"/>
    <col min="7681" max="7682" width="14.625" style="2" customWidth="1"/>
    <col min="7683" max="7683" width="14.125" style="2" customWidth="1"/>
    <col min="7684" max="7684" width="14" style="2" customWidth="1"/>
    <col min="7685" max="7685" width="12.875" style="2" customWidth="1"/>
    <col min="7686" max="7686" width="9.875" style="2" customWidth="1"/>
    <col min="7687" max="7687" width="19" style="2" customWidth="1"/>
    <col min="7688" max="7688" width="18.25" style="2" customWidth="1"/>
    <col min="7689" max="7689" width="14.125" style="2" customWidth="1"/>
    <col min="7690" max="7690" width="12.75" style="2" customWidth="1"/>
    <col min="7691" max="7691" width="12.125" style="2" customWidth="1"/>
    <col min="7692" max="7692" width="8.25" style="2" customWidth="1"/>
    <col min="7693" max="7936" width="9" style="2"/>
    <col min="7937" max="7938" width="14.625" style="2" customWidth="1"/>
    <col min="7939" max="7939" width="14.125" style="2" customWidth="1"/>
    <col min="7940" max="7940" width="14" style="2" customWidth="1"/>
    <col min="7941" max="7941" width="12.875" style="2" customWidth="1"/>
    <col min="7942" max="7942" width="9.875" style="2" customWidth="1"/>
    <col min="7943" max="7943" width="19" style="2" customWidth="1"/>
    <col min="7944" max="7944" width="18.25" style="2" customWidth="1"/>
    <col min="7945" max="7945" width="14.125" style="2" customWidth="1"/>
    <col min="7946" max="7946" width="12.75" style="2" customWidth="1"/>
    <col min="7947" max="7947" width="12.125" style="2" customWidth="1"/>
    <col min="7948" max="7948" width="8.25" style="2" customWidth="1"/>
    <col min="7949" max="8192" width="9" style="2"/>
    <col min="8193" max="8194" width="14.625" style="2" customWidth="1"/>
    <col min="8195" max="8195" width="14.125" style="2" customWidth="1"/>
    <col min="8196" max="8196" width="14" style="2" customWidth="1"/>
    <col min="8197" max="8197" width="12.875" style="2" customWidth="1"/>
    <col min="8198" max="8198" width="9.875" style="2" customWidth="1"/>
    <col min="8199" max="8199" width="19" style="2" customWidth="1"/>
    <col min="8200" max="8200" width="18.25" style="2" customWidth="1"/>
    <col min="8201" max="8201" width="14.125" style="2" customWidth="1"/>
    <col min="8202" max="8202" width="12.75" style="2" customWidth="1"/>
    <col min="8203" max="8203" width="12.125" style="2" customWidth="1"/>
    <col min="8204" max="8204" width="8.25" style="2" customWidth="1"/>
    <col min="8205" max="8448" width="9" style="2"/>
    <col min="8449" max="8450" width="14.625" style="2" customWidth="1"/>
    <col min="8451" max="8451" width="14.125" style="2" customWidth="1"/>
    <col min="8452" max="8452" width="14" style="2" customWidth="1"/>
    <col min="8453" max="8453" width="12.875" style="2" customWidth="1"/>
    <col min="8454" max="8454" width="9.875" style="2" customWidth="1"/>
    <col min="8455" max="8455" width="19" style="2" customWidth="1"/>
    <col min="8456" max="8456" width="18.25" style="2" customWidth="1"/>
    <col min="8457" max="8457" width="14.125" style="2" customWidth="1"/>
    <col min="8458" max="8458" width="12.75" style="2" customWidth="1"/>
    <col min="8459" max="8459" width="12.125" style="2" customWidth="1"/>
    <col min="8460" max="8460" width="8.25" style="2" customWidth="1"/>
    <col min="8461" max="8704" width="9" style="2"/>
    <col min="8705" max="8706" width="14.625" style="2" customWidth="1"/>
    <col min="8707" max="8707" width="14.125" style="2" customWidth="1"/>
    <col min="8708" max="8708" width="14" style="2" customWidth="1"/>
    <col min="8709" max="8709" width="12.875" style="2" customWidth="1"/>
    <col min="8710" max="8710" width="9.875" style="2" customWidth="1"/>
    <col min="8711" max="8711" width="19" style="2" customWidth="1"/>
    <col min="8712" max="8712" width="18.25" style="2" customWidth="1"/>
    <col min="8713" max="8713" width="14.125" style="2" customWidth="1"/>
    <col min="8714" max="8714" width="12.75" style="2" customWidth="1"/>
    <col min="8715" max="8715" width="12.125" style="2" customWidth="1"/>
    <col min="8716" max="8716" width="8.25" style="2" customWidth="1"/>
    <col min="8717" max="8960" width="9" style="2"/>
    <col min="8961" max="8962" width="14.625" style="2" customWidth="1"/>
    <col min="8963" max="8963" width="14.125" style="2" customWidth="1"/>
    <col min="8964" max="8964" width="14" style="2" customWidth="1"/>
    <col min="8965" max="8965" width="12.875" style="2" customWidth="1"/>
    <col min="8966" max="8966" width="9.875" style="2" customWidth="1"/>
    <col min="8967" max="8967" width="19" style="2" customWidth="1"/>
    <col min="8968" max="8968" width="18.25" style="2" customWidth="1"/>
    <col min="8969" max="8969" width="14.125" style="2" customWidth="1"/>
    <col min="8970" max="8970" width="12.75" style="2" customWidth="1"/>
    <col min="8971" max="8971" width="12.125" style="2" customWidth="1"/>
    <col min="8972" max="8972" width="8.25" style="2" customWidth="1"/>
    <col min="8973" max="9216" width="9" style="2"/>
    <col min="9217" max="9218" width="14.625" style="2" customWidth="1"/>
    <col min="9219" max="9219" width="14.125" style="2" customWidth="1"/>
    <col min="9220" max="9220" width="14" style="2" customWidth="1"/>
    <col min="9221" max="9221" width="12.875" style="2" customWidth="1"/>
    <col min="9222" max="9222" width="9.875" style="2" customWidth="1"/>
    <col min="9223" max="9223" width="19" style="2" customWidth="1"/>
    <col min="9224" max="9224" width="18.25" style="2" customWidth="1"/>
    <col min="9225" max="9225" width="14.125" style="2" customWidth="1"/>
    <col min="9226" max="9226" width="12.75" style="2" customWidth="1"/>
    <col min="9227" max="9227" width="12.125" style="2" customWidth="1"/>
    <col min="9228" max="9228" width="8.25" style="2" customWidth="1"/>
    <col min="9229" max="9472" width="9" style="2"/>
    <col min="9473" max="9474" width="14.625" style="2" customWidth="1"/>
    <col min="9475" max="9475" width="14.125" style="2" customWidth="1"/>
    <col min="9476" max="9476" width="14" style="2" customWidth="1"/>
    <col min="9477" max="9477" width="12.875" style="2" customWidth="1"/>
    <col min="9478" max="9478" width="9.875" style="2" customWidth="1"/>
    <col min="9479" max="9479" width="19" style="2" customWidth="1"/>
    <col min="9480" max="9480" width="18.25" style="2" customWidth="1"/>
    <col min="9481" max="9481" width="14.125" style="2" customWidth="1"/>
    <col min="9482" max="9482" width="12.75" style="2" customWidth="1"/>
    <col min="9483" max="9483" width="12.125" style="2" customWidth="1"/>
    <col min="9484" max="9484" width="8.25" style="2" customWidth="1"/>
    <col min="9485" max="9728" width="9" style="2"/>
    <col min="9729" max="9730" width="14.625" style="2" customWidth="1"/>
    <col min="9731" max="9731" width="14.125" style="2" customWidth="1"/>
    <col min="9732" max="9732" width="14" style="2" customWidth="1"/>
    <col min="9733" max="9733" width="12.875" style="2" customWidth="1"/>
    <col min="9734" max="9734" width="9.875" style="2" customWidth="1"/>
    <col min="9735" max="9735" width="19" style="2" customWidth="1"/>
    <col min="9736" max="9736" width="18.25" style="2" customWidth="1"/>
    <col min="9737" max="9737" width="14.125" style="2" customWidth="1"/>
    <col min="9738" max="9738" width="12.75" style="2" customWidth="1"/>
    <col min="9739" max="9739" width="12.125" style="2" customWidth="1"/>
    <col min="9740" max="9740" width="8.25" style="2" customWidth="1"/>
    <col min="9741" max="9984" width="9" style="2"/>
    <col min="9985" max="9986" width="14.625" style="2" customWidth="1"/>
    <col min="9987" max="9987" width="14.125" style="2" customWidth="1"/>
    <col min="9988" max="9988" width="14" style="2" customWidth="1"/>
    <col min="9989" max="9989" width="12.875" style="2" customWidth="1"/>
    <col min="9990" max="9990" width="9.875" style="2" customWidth="1"/>
    <col min="9991" max="9991" width="19" style="2" customWidth="1"/>
    <col min="9992" max="9992" width="18.25" style="2" customWidth="1"/>
    <col min="9993" max="9993" width="14.125" style="2" customWidth="1"/>
    <col min="9994" max="9994" width="12.75" style="2" customWidth="1"/>
    <col min="9995" max="9995" width="12.125" style="2" customWidth="1"/>
    <col min="9996" max="9996" width="8.25" style="2" customWidth="1"/>
    <col min="9997" max="10240" width="9" style="2"/>
    <col min="10241" max="10242" width="14.625" style="2" customWidth="1"/>
    <col min="10243" max="10243" width="14.125" style="2" customWidth="1"/>
    <col min="10244" max="10244" width="14" style="2" customWidth="1"/>
    <col min="10245" max="10245" width="12.875" style="2" customWidth="1"/>
    <col min="10246" max="10246" width="9.875" style="2" customWidth="1"/>
    <col min="10247" max="10247" width="19" style="2" customWidth="1"/>
    <col min="10248" max="10248" width="18.25" style="2" customWidth="1"/>
    <col min="10249" max="10249" width="14.125" style="2" customWidth="1"/>
    <col min="10250" max="10250" width="12.75" style="2" customWidth="1"/>
    <col min="10251" max="10251" width="12.125" style="2" customWidth="1"/>
    <col min="10252" max="10252" width="8.25" style="2" customWidth="1"/>
    <col min="10253" max="10496" width="9" style="2"/>
    <col min="10497" max="10498" width="14.625" style="2" customWidth="1"/>
    <col min="10499" max="10499" width="14.125" style="2" customWidth="1"/>
    <col min="10500" max="10500" width="14" style="2" customWidth="1"/>
    <col min="10501" max="10501" width="12.875" style="2" customWidth="1"/>
    <col min="10502" max="10502" width="9.875" style="2" customWidth="1"/>
    <col min="10503" max="10503" width="19" style="2" customWidth="1"/>
    <col min="10504" max="10504" width="18.25" style="2" customWidth="1"/>
    <col min="10505" max="10505" width="14.125" style="2" customWidth="1"/>
    <col min="10506" max="10506" width="12.75" style="2" customWidth="1"/>
    <col min="10507" max="10507" width="12.125" style="2" customWidth="1"/>
    <col min="10508" max="10508" width="8.25" style="2" customWidth="1"/>
    <col min="10509" max="10752" width="9" style="2"/>
    <col min="10753" max="10754" width="14.625" style="2" customWidth="1"/>
    <col min="10755" max="10755" width="14.125" style="2" customWidth="1"/>
    <col min="10756" max="10756" width="14" style="2" customWidth="1"/>
    <col min="10757" max="10757" width="12.875" style="2" customWidth="1"/>
    <col min="10758" max="10758" width="9.875" style="2" customWidth="1"/>
    <col min="10759" max="10759" width="19" style="2" customWidth="1"/>
    <col min="10760" max="10760" width="18.25" style="2" customWidth="1"/>
    <col min="10761" max="10761" width="14.125" style="2" customWidth="1"/>
    <col min="10762" max="10762" width="12.75" style="2" customWidth="1"/>
    <col min="10763" max="10763" width="12.125" style="2" customWidth="1"/>
    <col min="10764" max="10764" width="8.25" style="2" customWidth="1"/>
    <col min="10765" max="11008" width="9" style="2"/>
    <col min="11009" max="11010" width="14.625" style="2" customWidth="1"/>
    <col min="11011" max="11011" width="14.125" style="2" customWidth="1"/>
    <col min="11012" max="11012" width="14" style="2" customWidth="1"/>
    <col min="11013" max="11013" width="12.875" style="2" customWidth="1"/>
    <col min="11014" max="11014" width="9.875" style="2" customWidth="1"/>
    <col min="11015" max="11015" width="19" style="2" customWidth="1"/>
    <col min="11016" max="11016" width="18.25" style="2" customWidth="1"/>
    <col min="11017" max="11017" width="14.125" style="2" customWidth="1"/>
    <col min="11018" max="11018" width="12.75" style="2" customWidth="1"/>
    <col min="11019" max="11019" width="12.125" style="2" customWidth="1"/>
    <col min="11020" max="11020" width="8.25" style="2" customWidth="1"/>
    <col min="11021" max="11264" width="9" style="2"/>
    <col min="11265" max="11266" width="14.625" style="2" customWidth="1"/>
    <col min="11267" max="11267" width="14.125" style="2" customWidth="1"/>
    <col min="11268" max="11268" width="14" style="2" customWidth="1"/>
    <col min="11269" max="11269" width="12.875" style="2" customWidth="1"/>
    <col min="11270" max="11270" width="9.875" style="2" customWidth="1"/>
    <col min="11271" max="11271" width="19" style="2" customWidth="1"/>
    <col min="11272" max="11272" width="18.25" style="2" customWidth="1"/>
    <col min="11273" max="11273" width="14.125" style="2" customWidth="1"/>
    <col min="11274" max="11274" width="12.75" style="2" customWidth="1"/>
    <col min="11275" max="11275" width="12.125" style="2" customWidth="1"/>
    <col min="11276" max="11276" width="8.25" style="2" customWidth="1"/>
    <col min="11277" max="11520" width="9" style="2"/>
    <col min="11521" max="11522" width="14.625" style="2" customWidth="1"/>
    <col min="11523" max="11523" width="14.125" style="2" customWidth="1"/>
    <col min="11524" max="11524" width="14" style="2" customWidth="1"/>
    <col min="11525" max="11525" width="12.875" style="2" customWidth="1"/>
    <col min="11526" max="11526" width="9.875" style="2" customWidth="1"/>
    <col min="11527" max="11527" width="19" style="2" customWidth="1"/>
    <col min="11528" max="11528" width="18.25" style="2" customWidth="1"/>
    <col min="11529" max="11529" width="14.125" style="2" customWidth="1"/>
    <col min="11530" max="11530" width="12.75" style="2" customWidth="1"/>
    <col min="11531" max="11531" width="12.125" style="2" customWidth="1"/>
    <col min="11532" max="11532" width="8.25" style="2" customWidth="1"/>
    <col min="11533" max="11776" width="9" style="2"/>
    <col min="11777" max="11778" width="14.625" style="2" customWidth="1"/>
    <col min="11779" max="11779" width="14.125" style="2" customWidth="1"/>
    <col min="11780" max="11780" width="14" style="2" customWidth="1"/>
    <col min="11781" max="11781" width="12.875" style="2" customWidth="1"/>
    <col min="11782" max="11782" width="9.875" style="2" customWidth="1"/>
    <col min="11783" max="11783" width="19" style="2" customWidth="1"/>
    <col min="11784" max="11784" width="18.25" style="2" customWidth="1"/>
    <col min="11785" max="11785" width="14.125" style="2" customWidth="1"/>
    <col min="11786" max="11786" width="12.75" style="2" customWidth="1"/>
    <col min="11787" max="11787" width="12.125" style="2" customWidth="1"/>
    <col min="11788" max="11788" width="8.25" style="2" customWidth="1"/>
    <col min="11789" max="12032" width="9" style="2"/>
    <col min="12033" max="12034" width="14.625" style="2" customWidth="1"/>
    <col min="12035" max="12035" width="14.125" style="2" customWidth="1"/>
    <col min="12036" max="12036" width="14" style="2" customWidth="1"/>
    <col min="12037" max="12037" width="12.875" style="2" customWidth="1"/>
    <col min="12038" max="12038" width="9.875" style="2" customWidth="1"/>
    <col min="12039" max="12039" width="19" style="2" customWidth="1"/>
    <col min="12040" max="12040" width="18.25" style="2" customWidth="1"/>
    <col min="12041" max="12041" width="14.125" style="2" customWidth="1"/>
    <col min="12042" max="12042" width="12.75" style="2" customWidth="1"/>
    <col min="12043" max="12043" width="12.125" style="2" customWidth="1"/>
    <col min="12044" max="12044" width="8.25" style="2" customWidth="1"/>
    <col min="12045" max="12288" width="9" style="2"/>
    <col min="12289" max="12290" width="14.625" style="2" customWidth="1"/>
    <col min="12291" max="12291" width="14.125" style="2" customWidth="1"/>
    <col min="12292" max="12292" width="14" style="2" customWidth="1"/>
    <col min="12293" max="12293" width="12.875" style="2" customWidth="1"/>
    <col min="12294" max="12294" width="9.875" style="2" customWidth="1"/>
    <col min="12295" max="12295" width="19" style="2" customWidth="1"/>
    <col min="12296" max="12296" width="18.25" style="2" customWidth="1"/>
    <col min="12297" max="12297" width="14.125" style="2" customWidth="1"/>
    <col min="12298" max="12298" width="12.75" style="2" customWidth="1"/>
    <col min="12299" max="12299" width="12.125" style="2" customWidth="1"/>
    <col min="12300" max="12300" width="8.25" style="2" customWidth="1"/>
    <col min="12301" max="12544" width="9" style="2"/>
    <col min="12545" max="12546" width="14.625" style="2" customWidth="1"/>
    <col min="12547" max="12547" width="14.125" style="2" customWidth="1"/>
    <col min="12548" max="12548" width="14" style="2" customWidth="1"/>
    <col min="12549" max="12549" width="12.875" style="2" customWidth="1"/>
    <col min="12550" max="12550" width="9.875" style="2" customWidth="1"/>
    <col min="12551" max="12551" width="19" style="2" customWidth="1"/>
    <col min="12552" max="12552" width="18.25" style="2" customWidth="1"/>
    <col min="12553" max="12553" width="14.125" style="2" customWidth="1"/>
    <col min="12554" max="12554" width="12.75" style="2" customWidth="1"/>
    <col min="12555" max="12555" width="12.125" style="2" customWidth="1"/>
    <col min="12556" max="12556" width="8.25" style="2" customWidth="1"/>
    <col min="12557" max="12800" width="9" style="2"/>
    <col min="12801" max="12802" width="14.625" style="2" customWidth="1"/>
    <col min="12803" max="12803" width="14.125" style="2" customWidth="1"/>
    <col min="12804" max="12804" width="14" style="2" customWidth="1"/>
    <col min="12805" max="12805" width="12.875" style="2" customWidth="1"/>
    <col min="12806" max="12806" width="9.875" style="2" customWidth="1"/>
    <col min="12807" max="12807" width="19" style="2" customWidth="1"/>
    <col min="12808" max="12808" width="18.25" style="2" customWidth="1"/>
    <col min="12809" max="12809" width="14.125" style="2" customWidth="1"/>
    <col min="12810" max="12810" width="12.75" style="2" customWidth="1"/>
    <col min="12811" max="12811" width="12.125" style="2" customWidth="1"/>
    <col min="12812" max="12812" width="8.25" style="2" customWidth="1"/>
    <col min="12813" max="13056" width="9" style="2"/>
    <col min="13057" max="13058" width="14.625" style="2" customWidth="1"/>
    <col min="13059" max="13059" width="14.125" style="2" customWidth="1"/>
    <col min="13060" max="13060" width="14" style="2" customWidth="1"/>
    <col min="13061" max="13061" width="12.875" style="2" customWidth="1"/>
    <col min="13062" max="13062" width="9.875" style="2" customWidth="1"/>
    <col min="13063" max="13063" width="19" style="2" customWidth="1"/>
    <col min="13064" max="13064" width="18.25" style="2" customWidth="1"/>
    <col min="13065" max="13065" width="14.125" style="2" customWidth="1"/>
    <col min="13066" max="13066" width="12.75" style="2" customWidth="1"/>
    <col min="13067" max="13067" width="12.125" style="2" customWidth="1"/>
    <col min="13068" max="13068" width="8.25" style="2" customWidth="1"/>
    <col min="13069" max="13312" width="9" style="2"/>
    <col min="13313" max="13314" width="14.625" style="2" customWidth="1"/>
    <col min="13315" max="13315" width="14.125" style="2" customWidth="1"/>
    <col min="13316" max="13316" width="14" style="2" customWidth="1"/>
    <col min="13317" max="13317" width="12.875" style="2" customWidth="1"/>
    <col min="13318" max="13318" width="9.875" style="2" customWidth="1"/>
    <col min="13319" max="13319" width="19" style="2" customWidth="1"/>
    <col min="13320" max="13320" width="18.25" style="2" customWidth="1"/>
    <col min="13321" max="13321" width="14.125" style="2" customWidth="1"/>
    <col min="13322" max="13322" width="12.75" style="2" customWidth="1"/>
    <col min="13323" max="13323" width="12.125" style="2" customWidth="1"/>
    <col min="13324" max="13324" width="8.25" style="2" customWidth="1"/>
    <col min="13325" max="13568" width="9" style="2"/>
    <col min="13569" max="13570" width="14.625" style="2" customWidth="1"/>
    <col min="13571" max="13571" width="14.125" style="2" customWidth="1"/>
    <col min="13572" max="13572" width="14" style="2" customWidth="1"/>
    <col min="13573" max="13573" width="12.875" style="2" customWidth="1"/>
    <col min="13574" max="13574" width="9.875" style="2" customWidth="1"/>
    <col min="13575" max="13575" width="19" style="2" customWidth="1"/>
    <col min="13576" max="13576" width="18.25" style="2" customWidth="1"/>
    <col min="13577" max="13577" width="14.125" style="2" customWidth="1"/>
    <col min="13578" max="13578" width="12.75" style="2" customWidth="1"/>
    <col min="13579" max="13579" width="12.125" style="2" customWidth="1"/>
    <col min="13580" max="13580" width="8.25" style="2" customWidth="1"/>
    <col min="13581" max="13824" width="9" style="2"/>
    <col min="13825" max="13826" width="14.625" style="2" customWidth="1"/>
    <col min="13827" max="13827" width="14.125" style="2" customWidth="1"/>
    <col min="13828" max="13828" width="14" style="2" customWidth="1"/>
    <col min="13829" max="13829" width="12.875" style="2" customWidth="1"/>
    <col min="13830" max="13830" width="9.875" style="2" customWidth="1"/>
    <col min="13831" max="13831" width="19" style="2" customWidth="1"/>
    <col min="13832" max="13832" width="18.25" style="2" customWidth="1"/>
    <col min="13833" max="13833" width="14.125" style="2" customWidth="1"/>
    <col min="13834" max="13834" width="12.75" style="2" customWidth="1"/>
    <col min="13835" max="13835" width="12.125" style="2" customWidth="1"/>
    <col min="13836" max="13836" width="8.25" style="2" customWidth="1"/>
    <col min="13837" max="14080" width="9" style="2"/>
    <col min="14081" max="14082" width="14.625" style="2" customWidth="1"/>
    <col min="14083" max="14083" width="14.125" style="2" customWidth="1"/>
    <col min="14084" max="14084" width="14" style="2" customWidth="1"/>
    <col min="14085" max="14085" width="12.875" style="2" customWidth="1"/>
    <col min="14086" max="14086" width="9.875" style="2" customWidth="1"/>
    <col min="14087" max="14087" width="19" style="2" customWidth="1"/>
    <col min="14088" max="14088" width="18.25" style="2" customWidth="1"/>
    <col min="14089" max="14089" width="14.125" style="2" customWidth="1"/>
    <col min="14090" max="14090" width="12.75" style="2" customWidth="1"/>
    <col min="14091" max="14091" width="12.125" style="2" customWidth="1"/>
    <col min="14092" max="14092" width="8.25" style="2" customWidth="1"/>
    <col min="14093" max="14336" width="9" style="2"/>
    <col min="14337" max="14338" width="14.625" style="2" customWidth="1"/>
    <col min="14339" max="14339" width="14.125" style="2" customWidth="1"/>
    <col min="14340" max="14340" width="14" style="2" customWidth="1"/>
    <col min="14341" max="14341" width="12.875" style="2" customWidth="1"/>
    <col min="14342" max="14342" width="9.875" style="2" customWidth="1"/>
    <col min="14343" max="14343" width="19" style="2" customWidth="1"/>
    <col min="14344" max="14344" width="18.25" style="2" customWidth="1"/>
    <col min="14345" max="14345" width="14.125" style="2" customWidth="1"/>
    <col min="14346" max="14346" width="12.75" style="2" customWidth="1"/>
    <col min="14347" max="14347" width="12.125" style="2" customWidth="1"/>
    <col min="14348" max="14348" width="8.25" style="2" customWidth="1"/>
    <col min="14349" max="14592" width="9" style="2"/>
    <col min="14593" max="14594" width="14.625" style="2" customWidth="1"/>
    <col min="14595" max="14595" width="14.125" style="2" customWidth="1"/>
    <col min="14596" max="14596" width="14" style="2" customWidth="1"/>
    <col min="14597" max="14597" width="12.875" style="2" customWidth="1"/>
    <col min="14598" max="14598" width="9.875" style="2" customWidth="1"/>
    <col min="14599" max="14599" width="19" style="2" customWidth="1"/>
    <col min="14600" max="14600" width="18.25" style="2" customWidth="1"/>
    <col min="14601" max="14601" width="14.125" style="2" customWidth="1"/>
    <col min="14602" max="14602" width="12.75" style="2" customWidth="1"/>
    <col min="14603" max="14603" width="12.125" style="2" customWidth="1"/>
    <col min="14604" max="14604" width="8.25" style="2" customWidth="1"/>
    <col min="14605" max="14848" width="9" style="2"/>
    <col min="14849" max="14850" width="14.625" style="2" customWidth="1"/>
    <col min="14851" max="14851" width="14.125" style="2" customWidth="1"/>
    <col min="14852" max="14852" width="14" style="2" customWidth="1"/>
    <col min="14853" max="14853" width="12.875" style="2" customWidth="1"/>
    <col min="14854" max="14854" width="9.875" style="2" customWidth="1"/>
    <col min="14855" max="14855" width="19" style="2" customWidth="1"/>
    <col min="14856" max="14856" width="18.25" style="2" customWidth="1"/>
    <col min="14857" max="14857" width="14.125" style="2" customWidth="1"/>
    <col min="14858" max="14858" width="12.75" style="2" customWidth="1"/>
    <col min="14859" max="14859" width="12.125" style="2" customWidth="1"/>
    <col min="14860" max="14860" width="8.25" style="2" customWidth="1"/>
    <col min="14861" max="15104" width="9" style="2"/>
    <col min="15105" max="15106" width="14.625" style="2" customWidth="1"/>
    <col min="15107" max="15107" width="14.125" style="2" customWidth="1"/>
    <col min="15108" max="15108" width="14" style="2" customWidth="1"/>
    <col min="15109" max="15109" width="12.875" style="2" customWidth="1"/>
    <col min="15110" max="15110" width="9.875" style="2" customWidth="1"/>
    <col min="15111" max="15111" width="19" style="2" customWidth="1"/>
    <col min="15112" max="15112" width="18.25" style="2" customWidth="1"/>
    <col min="15113" max="15113" width="14.125" style="2" customWidth="1"/>
    <col min="15114" max="15114" width="12.75" style="2" customWidth="1"/>
    <col min="15115" max="15115" width="12.125" style="2" customWidth="1"/>
    <col min="15116" max="15116" width="8.25" style="2" customWidth="1"/>
    <col min="15117" max="15360" width="9" style="2"/>
    <col min="15361" max="15362" width="14.625" style="2" customWidth="1"/>
    <col min="15363" max="15363" width="14.125" style="2" customWidth="1"/>
    <col min="15364" max="15364" width="14" style="2" customWidth="1"/>
    <col min="15365" max="15365" width="12.875" style="2" customWidth="1"/>
    <col min="15366" max="15366" width="9.875" style="2" customWidth="1"/>
    <col min="15367" max="15367" width="19" style="2" customWidth="1"/>
    <col min="15368" max="15368" width="18.25" style="2" customWidth="1"/>
    <col min="15369" max="15369" width="14.125" style="2" customWidth="1"/>
    <col min="15370" max="15370" width="12.75" style="2" customWidth="1"/>
    <col min="15371" max="15371" width="12.125" style="2" customWidth="1"/>
    <col min="15372" max="15372" width="8.25" style="2" customWidth="1"/>
    <col min="15373" max="15616" width="9" style="2"/>
    <col min="15617" max="15618" width="14.625" style="2" customWidth="1"/>
    <col min="15619" max="15619" width="14.125" style="2" customWidth="1"/>
    <col min="15620" max="15620" width="14" style="2" customWidth="1"/>
    <col min="15621" max="15621" width="12.875" style="2" customWidth="1"/>
    <col min="15622" max="15622" width="9.875" style="2" customWidth="1"/>
    <col min="15623" max="15623" width="19" style="2" customWidth="1"/>
    <col min="15624" max="15624" width="18.25" style="2" customWidth="1"/>
    <col min="15625" max="15625" width="14.125" style="2" customWidth="1"/>
    <col min="15626" max="15626" width="12.75" style="2" customWidth="1"/>
    <col min="15627" max="15627" width="12.125" style="2" customWidth="1"/>
    <col min="15628" max="15628" width="8.25" style="2" customWidth="1"/>
    <col min="15629" max="15872" width="9" style="2"/>
    <col min="15873" max="15874" width="14.625" style="2" customWidth="1"/>
    <col min="15875" max="15875" width="14.125" style="2" customWidth="1"/>
    <col min="15876" max="15876" width="14" style="2" customWidth="1"/>
    <col min="15877" max="15877" width="12.875" style="2" customWidth="1"/>
    <col min="15878" max="15878" width="9.875" style="2" customWidth="1"/>
    <col min="15879" max="15879" width="19" style="2" customWidth="1"/>
    <col min="15880" max="15880" width="18.25" style="2" customWidth="1"/>
    <col min="15881" max="15881" width="14.125" style="2" customWidth="1"/>
    <col min="15882" max="15882" width="12.75" style="2" customWidth="1"/>
    <col min="15883" max="15883" width="12.125" style="2" customWidth="1"/>
    <col min="15884" max="15884" width="8.25" style="2" customWidth="1"/>
    <col min="15885" max="16128" width="9" style="2"/>
    <col min="16129" max="16130" width="14.625" style="2" customWidth="1"/>
    <col min="16131" max="16131" width="14.125" style="2" customWidth="1"/>
    <col min="16132" max="16132" width="14" style="2" customWidth="1"/>
    <col min="16133" max="16133" width="12.875" style="2" customWidth="1"/>
    <col min="16134" max="16134" width="9.875" style="2" customWidth="1"/>
    <col min="16135" max="16135" width="19" style="2" customWidth="1"/>
    <col min="16136" max="16136" width="18.25" style="2" customWidth="1"/>
    <col min="16137" max="16137" width="14.125" style="2" customWidth="1"/>
    <col min="16138" max="16138" width="12.75" style="2" customWidth="1"/>
    <col min="16139" max="16139" width="12.125" style="2" customWidth="1"/>
    <col min="16140" max="16140" width="8.25" style="2" customWidth="1"/>
    <col min="16141" max="16384" width="9" style="2"/>
  </cols>
  <sheetData>
    <row r="1" spans="1:12" ht="24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4" customHeight="1">
      <c r="A2" s="3"/>
      <c r="B2" s="3"/>
      <c r="C2" s="4"/>
      <c r="D2" s="3"/>
      <c r="E2" s="3"/>
      <c r="F2" s="3"/>
      <c r="G2" s="3"/>
      <c r="H2" s="3"/>
      <c r="I2" s="4"/>
      <c r="J2" s="3"/>
      <c r="K2" s="3"/>
      <c r="L2" s="3"/>
    </row>
    <row r="3" spans="1:12" ht="18.75" customHeight="1">
      <c r="A3" s="5" t="s">
        <v>1</v>
      </c>
      <c r="B3" s="5"/>
      <c r="C3" s="5"/>
      <c r="D3" s="5"/>
      <c r="E3" s="5"/>
      <c r="G3" s="7"/>
      <c r="H3" s="7"/>
      <c r="I3" s="7"/>
      <c r="J3" s="7"/>
    </row>
    <row r="4" spans="1:12" ht="12.75" customHeight="1">
      <c r="A4" s="10"/>
      <c r="B4" s="10"/>
      <c r="C4" s="11"/>
      <c r="D4" s="7"/>
      <c r="G4" s="7"/>
      <c r="H4" s="7"/>
      <c r="I4" s="11"/>
      <c r="J4" s="7"/>
      <c r="L4" s="12" t="s">
        <v>2</v>
      </c>
    </row>
    <row r="5" spans="1:12" s="20" customFormat="1" ht="21" customHeight="1">
      <c r="A5" s="13" t="s">
        <v>3</v>
      </c>
      <c r="B5" s="14" t="s">
        <v>4</v>
      </c>
      <c r="C5" s="15" t="s">
        <v>5</v>
      </c>
      <c r="D5" s="16"/>
      <c r="E5" s="17" t="s">
        <v>6</v>
      </c>
      <c r="F5" s="18"/>
      <c r="G5" s="19" t="s">
        <v>3</v>
      </c>
      <c r="H5" s="14" t="s">
        <v>4</v>
      </c>
      <c r="I5" s="15" t="s">
        <v>5</v>
      </c>
      <c r="J5" s="16"/>
      <c r="K5" s="17" t="s">
        <v>6</v>
      </c>
      <c r="L5" s="18"/>
    </row>
    <row r="6" spans="1:12" s="20" customFormat="1" ht="21" customHeight="1">
      <c r="A6" s="21"/>
      <c r="B6" s="22" t="s">
        <v>7</v>
      </c>
      <c r="C6" s="23" t="s">
        <v>8</v>
      </c>
      <c r="D6" s="24" t="s">
        <v>9</v>
      </c>
      <c r="E6" s="25" t="s">
        <v>10</v>
      </c>
      <c r="F6" s="26" t="s">
        <v>11</v>
      </c>
      <c r="G6" s="27"/>
      <c r="H6" s="22" t="s">
        <v>7</v>
      </c>
      <c r="I6" s="23" t="s">
        <v>8</v>
      </c>
      <c r="J6" s="24" t="s">
        <v>9</v>
      </c>
      <c r="K6" s="25" t="s">
        <v>10</v>
      </c>
      <c r="L6" s="26" t="s">
        <v>11</v>
      </c>
    </row>
    <row r="7" spans="1:12" s="35" customFormat="1" ht="27.75" customHeight="1">
      <c r="A7" s="28" t="s">
        <v>12</v>
      </c>
      <c r="B7" s="29">
        <f>'[1]14세입'!E5</f>
        <v>89013</v>
      </c>
      <c r="C7" s="29">
        <f>'[1]14세입'!F5</f>
        <v>86206</v>
      </c>
      <c r="D7" s="29">
        <f>'[1]14세입'!G5</f>
        <v>90063</v>
      </c>
      <c r="E7" s="30">
        <f>+B7-D7</f>
        <v>-1050</v>
      </c>
      <c r="F7" s="31">
        <f>+B7/D7</f>
        <v>0.9883414942873322</v>
      </c>
      <c r="G7" s="32" t="s">
        <v>13</v>
      </c>
      <c r="H7" s="29">
        <f>+H8+H12+H15+H32++H33+H34</f>
        <v>89012.79861279999</v>
      </c>
      <c r="I7" s="29">
        <f>+I8+I12+I15+I32+I33+I34</f>
        <v>86206</v>
      </c>
      <c r="J7" s="29">
        <f>+J8+J12+J15+J32+J33+J34</f>
        <v>90063</v>
      </c>
      <c r="K7" s="33">
        <f>+H7-J7</f>
        <v>-1050.2013872000098</v>
      </c>
      <c r="L7" s="34">
        <f>+H7/J7</f>
        <v>0.98833925821702573</v>
      </c>
    </row>
    <row r="8" spans="1:12" s="35" customFormat="1" ht="20.25" customHeight="1">
      <c r="A8" s="36" t="s">
        <v>14</v>
      </c>
      <c r="B8" s="37">
        <f>'[1]14세입'!E6</f>
        <v>82635</v>
      </c>
      <c r="C8" s="37">
        <f>'[1]14세입'!F6</f>
        <v>75238</v>
      </c>
      <c r="D8" s="37">
        <f>'[1]14세입'!G6</f>
        <v>78935</v>
      </c>
      <c r="E8" s="38">
        <f>+B8-D8</f>
        <v>3700</v>
      </c>
      <c r="F8" s="39">
        <f>+B8/D8</f>
        <v>1.0468740102616076</v>
      </c>
      <c r="G8" s="40" t="s">
        <v>15</v>
      </c>
      <c r="H8" s="41">
        <f>'[1]14세출'!E6</f>
        <v>52403.79861279999</v>
      </c>
      <c r="I8" s="41">
        <f>'[1]14세출'!I6</f>
        <v>50912</v>
      </c>
      <c r="J8" s="42">
        <f>'[1]14세출'!J6</f>
        <v>52446</v>
      </c>
      <c r="K8" s="43">
        <f>+H8-J8</f>
        <v>-42.201387200009776</v>
      </c>
      <c r="L8" s="44">
        <f>+H8/J8</f>
        <v>0.99919533639934388</v>
      </c>
    </row>
    <row r="9" spans="1:12" s="35" customFormat="1" ht="19.5" customHeight="1">
      <c r="A9" s="45" t="s">
        <v>16</v>
      </c>
      <c r="B9" s="46">
        <f>'[1]14세입'!E8</f>
        <v>78535</v>
      </c>
      <c r="C9" s="47">
        <f>'[1]14세입'!F7</f>
        <v>75238</v>
      </c>
      <c r="D9" s="47">
        <f>'[1]14세입'!G7</f>
        <v>78935</v>
      </c>
      <c r="E9" s="48">
        <f>+B9-D9</f>
        <v>-400</v>
      </c>
      <c r="F9" s="49">
        <f>+B9/D9</f>
        <v>0.99493253943117754</v>
      </c>
      <c r="G9" s="50" t="s">
        <v>17</v>
      </c>
      <c r="H9" s="51">
        <f>'[1]14세출'!E7</f>
        <v>43380.598612799993</v>
      </c>
      <c r="I9" s="51">
        <f>'[1]14세출'!I7</f>
        <v>41912</v>
      </c>
      <c r="J9" s="51">
        <f>'[1]14세출'!J7</f>
        <v>43141</v>
      </c>
      <c r="K9" s="52">
        <f>+H9-J9</f>
        <v>239.59861279999313</v>
      </c>
      <c r="L9" s="53">
        <f>+H9/J9</f>
        <v>1.0055538493034466</v>
      </c>
    </row>
    <row r="10" spans="1:12" s="35" customFormat="1" ht="15.75" customHeight="1">
      <c r="A10" s="45" t="s">
        <v>18</v>
      </c>
      <c r="B10" s="46">
        <f>'[1]14세입'!E14</f>
        <v>4100</v>
      </c>
      <c r="C10" s="47">
        <f>'[1]14세입'!F14</f>
        <v>4200</v>
      </c>
      <c r="D10" s="47">
        <f>'[1]14세입'!G14</f>
        <v>10700</v>
      </c>
      <c r="E10" s="48">
        <f>+B10-D10</f>
        <v>-6600</v>
      </c>
      <c r="F10" s="49">
        <f>+B10/D10</f>
        <v>0.38317757009345793</v>
      </c>
      <c r="G10" s="50" t="s">
        <v>19</v>
      </c>
      <c r="H10" s="51">
        <f>'[1]14세출'!E28</f>
        <v>200</v>
      </c>
      <c r="I10" s="51">
        <f>'[1]14세출'!I28</f>
        <v>200</v>
      </c>
      <c r="J10" s="51">
        <f>'[1]14세출'!J28</f>
        <v>200</v>
      </c>
      <c r="K10" s="52">
        <f t="shared" ref="K10:K33" si="0">+H10-J10</f>
        <v>0</v>
      </c>
      <c r="L10" s="53">
        <f t="shared" ref="L10:L34" si="1">+H10/J10</f>
        <v>1</v>
      </c>
    </row>
    <row r="11" spans="1:12" s="35" customFormat="1" ht="15.75" customHeight="1">
      <c r="A11" s="54" t="s">
        <v>20</v>
      </c>
      <c r="B11" s="55">
        <f>'[1]14세입'!E25</f>
        <v>1100</v>
      </c>
      <c r="C11" s="55">
        <f>'[1]14세입'!F25</f>
        <v>1000</v>
      </c>
      <c r="D11" s="55">
        <f>'[1]14세입'!G25</f>
        <v>200</v>
      </c>
      <c r="E11" s="38">
        <f>+B11-D11</f>
        <v>900</v>
      </c>
      <c r="F11" s="39">
        <f>+B11/D11</f>
        <v>5.5</v>
      </c>
      <c r="G11" s="56" t="s">
        <v>21</v>
      </c>
      <c r="H11" s="57">
        <f>'[1]14세출'!E31</f>
        <v>8823.2000000000007</v>
      </c>
      <c r="I11" s="51">
        <f>'[1]14세출'!I31</f>
        <v>8800</v>
      </c>
      <c r="J11" s="51">
        <f>'[1]14세출'!J31</f>
        <v>9105</v>
      </c>
      <c r="K11" s="58">
        <f t="shared" si="0"/>
        <v>-281.79999999999927</v>
      </c>
      <c r="L11" s="59">
        <f t="shared" si="1"/>
        <v>0.96904997254255909</v>
      </c>
    </row>
    <row r="12" spans="1:12" s="35" customFormat="1" ht="22.5" customHeight="1">
      <c r="A12" s="60" t="s">
        <v>22</v>
      </c>
      <c r="B12" s="61">
        <f>'[1]14세입'!E27</f>
        <v>1100</v>
      </c>
      <c r="C12" s="61">
        <f>'[1]14세입'!F27</f>
        <v>1000</v>
      </c>
      <c r="D12" s="61">
        <f>'[1]14세입'!G27</f>
        <v>200</v>
      </c>
      <c r="E12" s="62">
        <f>B12-D12</f>
        <v>900</v>
      </c>
      <c r="F12" s="63">
        <f>B12/D12</f>
        <v>5.5</v>
      </c>
      <c r="G12" s="40" t="s">
        <v>23</v>
      </c>
      <c r="H12" s="41">
        <f>'[1]14세출'!E57</f>
        <v>300</v>
      </c>
      <c r="I12" s="41">
        <f>SUM(I13:I14)</f>
        <v>300</v>
      </c>
      <c r="J12" s="42">
        <f>SUM(J13:J14)</f>
        <v>200</v>
      </c>
      <c r="K12" s="43">
        <f t="shared" si="0"/>
        <v>100</v>
      </c>
      <c r="L12" s="44">
        <f t="shared" si="1"/>
        <v>1.5</v>
      </c>
    </row>
    <row r="13" spans="1:12" s="35" customFormat="1" ht="19.5" customHeight="1">
      <c r="A13" s="64" t="s">
        <v>24</v>
      </c>
      <c r="B13" s="61">
        <f>'[1]14세입'!E28</f>
        <v>1100</v>
      </c>
      <c r="C13" s="61">
        <f>'[1]14세입'!F28</f>
        <v>1000</v>
      </c>
      <c r="D13" s="61">
        <f>'[1]14세입'!G28</f>
        <v>200</v>
      </c>
      <c r="E13" s="62">
        <f>B13-D13</f>
        <v>900</v>
      </c>
      <c r="F13" s="63">
        <f>B13/D13</f>
        <v>5.5</v>
      </c>
      <c r="G13" s="65" t="s">
        <v>25</v>
      </c>
      <c r="H13" s="66">
        <f>'[1]14세출'!E59</f>
        <v>200</v>
      </c>
      <c r="I13" s="66">
        <f>'[1]14세출'!I59</f>
        <v>300</v>
      </c>
      <c r="J13" s="67">
        <f>'[1]14세출'!J59</f>
        <v>200</v>
      </c>
      <c r="K13" s="68">
        <f>+H13-J13</f>
        <v>0</v>
      </c>
      <c r="L13" s="69">
        <f>+H13/J13</f>
        <v>1</v>
      </c>
    </row>
    <row r="14" spans="1:12" s="35" customFormat="1" ht="15.75" customHeight="1">
      <c r="A14" s="54" t="s">
        <v>26</v>
      </c>
      <c r="B14" s="55">
        <f>'[1]14세입'!E18</f>
        <v>2280</v>
      </c>
      <c r="C14" s="55">
        <f>'[1]14세입'!F18</f>
        <v>1920</v>
      </c>
      <c r="D14" s="55">
        <f>'[1]14세입'!G18</f>
        <v>2680</v>
      </c>
      <c r="E14" s="38">
        <f>+B14-D14</f>
        <v>-400</v>
      </c>
      <c r="F14" s="39">
        <f>+B14/D14</f>
        <v>0.85074626865671643</v>
      </c>
      <c r="G14" s="65" t="s">
        <v>27</v>
      </c>
      <c r="H14" s="66">
        <f>'[1]14세출'!E61</f>
        <v>100</v>
      </c>
      <c r="I14" s="70">
        <f>'[1]14세출'!I61</f>
        <v>0</v>
      </c>
      <c r="J14" s="62">
        <f>'[1]14세출'!J61</f>
        <v>0</v>
      </c>
      <c r="K14" s="68">
        <f>+H14-J14</f>
        <v>100</v>
      </c>
      <c r="L14" s="69">
        <v>0</v>
      </c>
    </row>
    <row r="15" spans="1:12" s="35" customFormat="1" ht="15.75" customHeight="1">
      <c r="A15" s="60" t="s">
        <v>28</v>
      </c>
      <c r="B15" s="61">
        <f>'[1]14세입'!E21</f>
        <v>600</v>
      </c>
      <c r="C15" s="71">
        <f>'[1]14세입'!F21</f>
        <v>600</v>
      </c>
      <c r="D15" s="71">
        <f>'[1]14세입'!G21</f>
        <v>1000</v>
      </c>
      <c r="E15" s="62">
        <f>B15-D15</f>
        <v>-400</v>
      </c>
      <c r="F15" s="63">
        <f>B15/D15</f>
        <v>0.6</v>
      </c>
      <c r="G15" s="72" t="s">
        <v>29</v>
      </c>
      <c r="H15" s="41">
        <f>'[1]14세출'!E63</f>
        <v>30896</v>
      </c>
      <c r="I15" s="41">
        <f>'[1]14세출'!I63</f>
        <v>25340</v>
      </c>
      <c r="J15" s="42">
        <f>'[1]14세출'!J63</f>
        <v>33539</v>
      </c>
      <c r="K15" s="73">
        <f>+H15-J15</f>
        <v>-2643</v>
      </c>
      <c r="L15" s="44">
        <f>+H15/J15</f>
        <v>0.92119621932675388</v>
      </c>
    </row>
    <row r="16" spans="1:12" s="35" customFormat="1" ht="15.75" customHeight="1">
      <c r="A16" s="74" t="s">
        <v>30</v>
      </c>
      <c r="B16" s="61">
        <f>'[1]14세입'!E23</f>
        <v>1680</v>
      </c>
      <c r="C16" s="61">
        <f>'[1]14세입'!F23</f>
        <v>1320</v>
      </c>
      <c r="D16" s="61">
        <f>'[1]14세입'!G23</f>
        <v>1680</v>
      </c>
      <c r="E16" s="62">
        <f>B16-D16</f>
        <v>0</v>
      </c>
      <c r="F16" s="63">
        <f>B16/D16</f>
        <v>1</v>
      </c>
      <c r="G16" s="65" t="s">
        <v>31</v>
      </c>
      <c r="H16" s="67">
        <f>'[1]14세출'!E64</f>
        <v>4436</v>
      </c>
      <c r="I16" s="66">
        <f>'[1]14세출'!I64</f>
        <v>4815</v>
      </c>
      <c r="J16" s="67">
        <f>'[1]14세출'!J64</f>
        <v>10835</v>
      </c>
      <c r="K16" s="75">
        <f t="shared" si="0"/>
        <v>-6399</v>
      </c>
      <c r="L16" s="69">
        <f t="shared" si="1"/>
        <v>0.40941393631748962</v>
      </c>
    </row>
    <row r="17" spans="1:12" s="35" customFormat="1" ht="15.75" customHeight="1">
      <c r="A17" s="76" t="s">
        <v>32</v>
      </c>
      <c r="B17" s="77">
        <f>'[1]14세입'!E34</f>
        <v>2778</v>
      </c>
      <c r="C17" s="77">
        <f>'[1]14세입'!F34</f>
        <v>8028</v>
      </c>
      <c r="D17" s="77">
        <f>'[1]14세입'!G34</f>
        <v>8028</v>
      </c>
      <c r="E17" s="38">
        <f>+B17-D17</f>
        <v>-5250</v>
      </c>
      <c r="F17" s="39">
        <f>+B17/D17</f>
        <v>0.34603886397608369</v>
      </c>
      <c r="G17" s="65" t="s">
        <v>33</v>
      </c>
      <c r="H17" s="67">
        <f>'[1]14세출'!E65</f>
        <v>50</v>
      </c>
      <c r="I17" s="66">
        <f>'[1]14세출'!I65</f>
        <v>50</v>
      </c>
      <c r="J17" s="67">
        <f>'[1]14세출'!J65</f>
        <v>50</v>
      </c>
      <c r="K17" s="75">
        <f t="shared" si="0"/>
        <v>0</v>
      </c>
      <c r="L17" s="69">
        <f t="shared" si="1"/>
        <v>1</v>
      </c>
    </row>
    <row r="18" spans="1:12" s="35" customFormat="1" ht="22.5" customHeight="1">
      <c r="A18" s="45" t="s">
        <v>34</v>
      </c>
      <c r="B18" s="46">
        <f>'[1]14세입'!E35</f>
        <v>2778</v>
      </c>
      <c r="C18" s="46">
        <f>'[1]14세입'!F35</f>
        <v>8028</v>
      </c>
      <c r="D18" s="46">
        <f>'[1]14세입'!G35</f>
        <v>8028</v>
      </c>
      <c r="E18" s="48">
        <f>+B18-D18</f>
        <v>-5250</v>
      </c>
      <c r="F18" s="49">
        <f>+B18/D18</f>
        <v>0.34603886397608369</v>
      </c>
      <c r="G18" s="65" t="s">
        <v>35</v>
      </c>
      <c r="H18" s="67">
        <f>'[1]14세출'!E67</f>
        <v>586</v>
      </c>
      <c r="I18" s="66">
        <f>'[1]14세출'!I67</f>
        <v>865</v>
      </c>
      <c r="J18" s="67">
        <f>'[1]14세출'!J67</f>
        <v>245</v>
      </c>
      <c r="K18" s="75">
        <f t="shared" si="0"/>
        <v>341</v>
      </c>
      <c r="L18" s="69">
        <f>+H18/J18</f>
        <v>2.3918367346938774</v>
      </c>
    </row>
    <row r="19" spans="1:12" s="35" customFormat="1" ht="18.75" customHeight="1">
      <c r="A19" s="36" t="s">
        <v>36</v>
      </c>
      <c r="B19" s="37">
        <f>'[1]14세입'!E37</f>
        <v>220</v>
      </c>
      <c r="C19" s="37">
        <f>'[1]14세입'!F37</f>
        <v>20</v>
      </c>
      <c r="D19" s="37">
        <f>'[1]14세입'!G37</f>
        <v>220</v>
      </c>
      <c r="E19" s="38">
        <f>+B19-D19</f>
        <v>0</v>
      </c>
      <c r="F19" s="39">
        <f>+B19/D19</f>
        <v>1</v>
      </c>
      <c r="G19" s="65" t="s">
        <v>37</v>
      </c>
      <c r="H19" s="67">
        <f>'[1]14세출'!E71</f>
        <v>1000</v>
      </c>
      <c r="I19" s="66">
        <f>'[1]14세출'!I71</f>
        <v>2100</v>
      </c>
      <c r="J19" s="67">
        <f>'[1]14세출'!J71</f>
        <v>140</v>
      </c>
      <c r="K19" s="75">
        <f t="shared" si="0"/>
        <v>860</v>
      </c>
      <c r="L19" s="69">
        <f t="shared" si="1"/>
        <v>7.1428571428571432</v>
      </c>
    </row>
    <row r="20" spans="1:12" s="35" customFormat="1" ht="18.75" customHeight="1">
      <c r="A20" s="45" t="s">
        <v>38</v>
      </c>
      <c r="B20" s="46">
        <f>'[1]14세입'!E39</f>
        <v>200</v>
      </c>
      <c r="C20" s="78">
        <f>'[1]14세입'!F39</f>
        <v>0</v>
      </c>
      <c r="D20" s="46">
        <f>'[1]14세입'!G39</f>
        <v>200</v>
      </c>
      <c r="E20" s="48">
        <f>+B20-D20</f>
        <v>0</v>
      </c>
      <c r="F20" s="49">
        <f>+B20/D20</f>
        <v>1</v>
      </c>
      <c r="G20" s="65" t="s">
        <v>39</v>
      </c>
      <c r="H20" s="67">
        <f>'[1]14세출'!E74</f>
        <v>2800</v>
      </c>
      <c r="I20" s="66">
        <f>'[1]14세출'!I74</f>
        <v>1800</v>
      </c>
      <c r="J20" s="67">
        <f>'[1]14세출'!J74</f>
        <v>3200</v>
      </c>
      <c r="K20" s="75">
        <f t="shared" si="0"/>
        <v>-400</v>
      </c>
      <c r="L20" s="69">
        <f t="shared" si="1"/>
        <v>0.875</v>
      </c>
    </row>
    <row r="21" spans="1:12" s="35" customFormat="1" ht="18.75" customHeight="1">
      <c r="A21" s="45" t="s">
        <v>40</v>
      </c>
      <c r="B21" s="46">
        <f>'[1]14세입'!E39</f>
        <v>200</v>
      </c>
      <c r="C21" s="78">
        <f>'[1]14세입'!F39</f>
        <v>0</v>
      </c>
      <c r="D21" s="46">
        <f>'[1]14세입'!G39</f>
        <v>200</v>
      </c>
      <c r="E21" s="52">
        <f>B21-D21</f>
        <v>0</v>
      </c>
      <c r="F21" s="79">
        <f>B21/D21</f>
        <v>1</v>
      </c>
      <c r="G21" s="65" t="s">
        <v>41</v>
      </c>
      <c r="H21" s="62">
        <f>'[1]14세출'!E75</f>
        <v>0</v>
      </c>
      <c r="I21" s="70">
        <f>'[1]14세출'!I76</f>
        <v>0</v>
      </c>
      <c r="J21" s="66">
        <f>'[1]14세출'!J76</f>
        <v>1200</v>
      </c>
      <c r="K21" s="75">
        <f>+H21-J21</f>
        <v>-1200</v>
      </c>
      <c r="L21" s="69">
        <f>+H21/J21</f>
        <v>0</v>
      </c>
    </row>
    <row r="22" spans="1:12" s="35" customFormat="1" ht="18.75" customHeight="1">
      <c r="A22" s="45"/>
      <c r="B22" s="46"/>
      <c r="C22" s="46"/>
      <c r="D22" s="46"/>
      <c r="E22" s="48"/>
      <c r="F22" s="49"/>
      <c r="G22" s="65" t="s">
        <v>42</v>
      </c>
      <c r="H22" s="62">
        <f>'[1]14세출'!E76</f>
        <v>0</v>
      </c>
      <c r="I22" s="70">
        <f>'[1]14세출'!I77</f>
        <v>0</v>
      </c>
      <c r="J22" s="66">
        <f>'[1]14세출'!J77</f>
        <v>6000</v>
      </c>
      <c r="K22" s="75">
        <f>+H22-J22</f>
        <v>-6000</v>
      </c>
      <c r="L22" s="69">
        <f>+H22/J22</f>
        <v>0</v>
      </c>
    </row>
    <row r="23" spans="1:12" s="35" customFormat="1" ht="15.75" customHeight="1">
      <c r="A23" s="45"/>
      <c r="B23" s="46"/>
      <c r="C23" s="46"/>
      <c r="D23" s="46"/>
      <c r="E23" s="80"/>
      <c r="F23" s="79"/>
      <c r="G23" s="65" t="s">
        <v>43</v>
      </c>
      <c r="H23" s="67">
        <f>'[1]14세출'!E78</f>
        <v>12250</v>
      </c>
      <c r="I23" s="66">
        <f>'[1]14세출'!I78</f>
        <v>11780</v>
      </c>
      <c r="J23" s="67">
        <f>'[1]14세출'!J78</f>
        <v>12700</v>
      </c>
      <c r="K23" s="75">
        <f t="shared" si="0"/>
        <v>-450</v>
      </c>
      <c r="L23" s="69">
        <f t="shared" si="1"/>
        <v>0.96456692913385822</v>
      </c>
    </row>
    <row r="24" spans="1:12" s="35" customFormat="1" ht="15.75" customHeight="1">
      <c r="A24" s="81"/>
      <c r="B24" s="81"/>
      <c r="C24" s="47"/>
      <c r="D24" s="82"/>
      <c r="E24" s="80"/>
      <c r="F24" s="83"/>
      <c r="G24" s="65" t="s">
        <v>44</v>
      </c>
      <c r="H24" s="67">
        <f>'[1]14세출'!E79</f>
        <v>8640</v>
      </c>
      <c r="I24" s="66">
        <f>'[1]14세출'!I79</f>
        <v>8400</v>
      </c>
      <c r="J24" s="67">
        <f>'[1]14세출'!J79</f>
        <v>8640</v>
      </c>
      <c r="K24" s="75">
        <f t="shared" si="0"/>
        <v>0</v>
      </c>
      <c r="L24" s="69">
        <f t="shared" si="1"/>
        <v>1</v>
      </c>
    </row>
    <row r="25" spans="1:12" s="35" customFormat="1" ht="15.75" customHeight="1">
      <c r="A25" s="81"/>
      <c r="B25" s="81"/>
      <c r="C25" s="47"/>
      <c r="D25" s="82"/>
      <c r="E25" s="80"/>
      <c r="F25" s="83"/>
      <c r="G25" s="65" t="s">
        <v>45</v>
      </c>
      <c r="H25" s="67">
        <f>'[1]14세출'!E81</f>
        <v>960</v>
      </c>
      <c r="I25" s="66">
        <f>'[1]14세출'!I81</f>
        <v>960</v>
      </c>
      <c r="J25" s="67">
        <f>'[1]14세출'!J81</f>
        <v>960</v>
      </c>
      <c r="K25" s="75">
        <f t="shared" si="0"/>
        <v>0</v>
      </c>
      <c r="L25" s="69">
        <f t="shared" si="1"/>
        <v>1</v>
      </c>
    </row>
    <row r="26" spans="1:12" s="35" customFormat="1" ht="15.75" customHeight="1">
      <c r="A26" s="81"/>
      <c r="B26" s="81"/>
      <c r="C26" s="47"/>
      <c r="D26" s="82"/>
      <c r="E26" s="80"/>
      <c r="F26" s="83"/>
      <c r="G26" s="65" t="s">
        <v>46</v>
      </c>
      <c r="H26" s="67">
        <f>'[1]14세출'!E83</f>
        <v>1330</v>
      </c>
      <c r="I26" s="66">
        <f>'[1]14세출'!I83</f>
        <v>1080</v>
      </c>
      <c r="J26" s="67">
        <f>'[1]14세출'!J83</f>
        <v>1820</v>
      </c>
      <c r="K26" s="75">
        <f t="shared" si="0"/>
        <v>-490</v>
      </c>
      <c r="L26" s="69">
        <f t="shared" si="1"/>
        <v>0.73076923076923073</v>
      </c>
    </row>
    <row r="27" spans="1:12" s="35" customFormat="1" ht="15.75" customHeight="1">
      <c r="A27" s="81"/>
      <c r="B27" s="81"/>
      <c r="C27" s="47"/>
      <c r="D27" s="82"/>
      <c r="E27" s="80"/>
      <c r="F27" s="83"/>
      <c r="G27" s="65" t="s">
        <v>47</v>
      </c>
      <c r="H27" s="67">
        <f>'[1]14세출'!E86</f>
        <v>1320</v>
      </c>
      <c r="I27" s="66">
        <f>'[1]14세출'!I86</f>
        <v>1340</v>
      </c>
      <c r="J27" s="67">
        <f>'[1]14세출'!J86</f>
        <v>1280</v>
      </c>
      <c r="K27" s="75">
        <f t="shared" si="0"/>
        <v>40</v>
      </c>
      <c r="L27" s="69">
        <f t="shared" si="1"/>
        <v>1.03125</v>
      </c>
    </row>
    <row r="28" spans="1:12" s="85" customFormat="1" ht="15.75" customHeight="1">
      <c r="A28" s="81"/>
      <c r="B28" s="81"/>
      <c r="C28" s="47"/>
      <c r="D28" s="82"/>
      <c r="E28" s="80"/>
      <c r="F28" s="83"/>
      <c r="G28" s="65" t="s">
        <v>48</v>
      </c>
      <c r="H28" s="84">
        <f>H29+H30+H31</f>
        <v>14210</v>
      </c>
      <c r="I28" s="84">
        <f>I29+I30+I31</f>
        <v>8745</v>
      </c>
      <c r="J28" s="84">
        <f>J29+J30+J31</f>
        <v>10004</v>
      </c>
      <c r="K28" s="75">
        <f>+H28-J28</f>
        <v>4206</v>
      </c>
      <c r="L28" s="69">
        <f t="shared" si="1"/>
        <v>1.4204318272690923</v>
      </c>
    </row>
    <row r="29" spans="1:12" s="35" customFormat="1">
      <c r="A29" s="81"/>
      <c r="B29" s="81"/>
      <c r="C29" s="47"/>
      <c r="D29" s="82"/>
      <c r="E29" s="80"/>
      <c r="F29" s="83"/>
      <c r="G29" s="65" t="s">
        <v>49</v>
      </c>
      <c r="H29" s="67">
        <f>'[1]14세출'!E92</f>
        <v>9770</v>
      </c>
      <c r="I29" s="67">
        <f>'[1]14세출'!I92</f>
        <v>5145</v>
      </c>
      <c r="J29" s="67">
        <f>'[1]14세출'!J92</f>
        <v>4940</v>
      </c>
      <c r="K29" s="75">
        <f t="shared" si="0"/>
        <v>4830</v>
      </c>
      <c r="L29" s="69">
        <f t="shared" si="1"/>
        <v>1.9777327935222673</v>
      </c>
    </row>
    <row r="30" spans="1:12" s="35" customFormat="1">
      <c r="A30" s="81"/>
      <c r="B30" s="81"/>
      <c r="C30" s="47"/>
      <c r="D30" s="82"/>
      <c r="E30" s="80"/>
      <c r="F30" s="83"/>
      <c r="G30" s="65" t="s">
        <v>50</v>
      </c>
      <c r="H30" s="67">
        <f>'[1]14세출'!E96</f>
        <v>2520</v>
      </c>
      <c r="I30" s="67">
        <f>'[1]14세출'!I96</f>
        <v>1920</v>
      </c>
      <c r="J30" s="67">
        <f>'[1]14세출'!J96</f>
        <v>3000</v>
      </c>
      <c r="K30" s="75">
        <f t="shared" si="0"/>
        <v>-480</v>
      </c>
      <c r="L30" s="69">
        <f t="shared" si="1"/>
        <v>0.84</v>
      </c>
    </row>
    <row r="31" spans="1:12" s="35" customFormat="1">
      <c r="A31" s="81"/>
      <c r="B31" s="81"/>
      <c r="C31" s="47"/>
      <c r="D31" s="82"/>
      <c r="E31" s="80"/>
      <c r="F31" s="83"/>
      <c r="G31" s="65" t="s">
        <v>51</v>
      </c>
      <c r="H31" s="86">
        <f>'[1]14세출'!E99</f>
        <v>1920</v>
      </c>
      <c r="I31" s="86">
        <f>'[1]14세출'!I99</f>
        <v>1680</v>
      </c>
      <c r="J31" s="86">
        <f>'[1]14세출'!J99</f>
        <v>2064</v>
      </c>
      <c r="K31" s="75">
        <f t="shared" si="0"/>
        <v>-144</v>
      </c>
      <c r="L31" s="69">
        <f t="shared" si="1"/>
        <v>0.93023255813953487</v>
      </c>
    </row>
    <row r="32" spans="1:12" s="35" customFormat="1" ht="15.75" customHeight="1">
      <c r="A32" s="81"/>
      <c r="B32" s="81"/>
      <c r="C32" s="47"/>
      <c r="D32" s="82"/>
      <c r="E32" s="80"/>
      <c r="F32" s="83"/>
      <c r="G32" s="87" t="s">
        <v>52</v>
      </c>
      <c r="H32" s="88">
        <f>'[1]14세출'!E101</f>
        <v>0</v>
      </c>
      <c r="I32" s="89">
        <f>'[1]14세출'!I101</f>
        <v>1200</v>
      </c>
      <c r="J32" s="90">
        <f>'[1]14세출'!J101</f>
        <v>1200</v>
      </c>
      <c r="K32" s="91">
        <f t="shared" si="0"/>
        <v>-1200</v>
      </c>
      <c r="L32" s="92">
        <f t="shared" si="1"/>
        <v>0</v>
      </c>
    </row>
    <row r="33" spans="1:12" s="35" customFormat="1" ht="15.75" customHeight="1">
      <c r="A33" s="81"/>
      <c r="B33" s="81"/>
      <c r="C33" s="47"/>
      <c r="D33" s="82"/>
      <c r="E33" s="80"/>
      <c r="F33" s="83"/>
      <c r="G33" s="87" t="s">
        <v>53</v>
      </c>
      <c r="H33" s="88">
        <f>'[1]14세출'!E104</f>
        <v>500</v>
      </c>
      <c r="I33" s="89">
        <f>'[1]14세출'!I104</f>
        <v>2000</v>
      </c>
      <c r="J33" s="90">
        <f>'[1]14세출'!J104</f>
        <v>500</v>
      </c>
      <c r="K33" s="91">
        <f t="shared" si="0"/>
        <v>0</v>
      </c>
      <c r="L33" s="92">
        <f t="shared" si="1"/>
        <v>1</v>
      </c>
    </row>
    <row r="34" spans="1:12" s="35" customFormat="1" ht="15.75" customHeight="1">
      <c r="A34" s="93"/>
      <c r="B34" s="93"/>
      <c r="C34" s="94"/>
      <c r="D34" s="95"/>
      <c r="E34" s="96"/>
      <c r="F34" s="97"/>
      <c r="G34" s="87" t="s">
        <v>54</v>
      </c>
      <c r="H34" s="88">
        <f>'[1]14세출'!E107</f>
        <v>4913</v>
      </c>
      <c r="I34" s="89">
        <f>'[1]14세출'!I107</f>
        <v>6454</v>
      </c>
      <c r="J34" s="90">
        <f>'[1]14세출'!J107</f>
        <v>2178</v>
      </c>
      <c r="K34" s="91">
        <f>+H34-J34</f>
        <v>2735</v>
      </c>
      <c r="L34" s="92">
        <f t="shared" si="1"/>
        <v>2.255739210284665</v>
      </c>
    </row>
    <row r="35" spans="1:12" s="101" customFormat="1" ht="15.75" customHeight="1">
      <c r="A35" s="98"/>
      <c r="B35" s="98"/>
      <c r="C35" s="99"/>
      <c r="D35" s="100"/>
      <c r="E35" s="7"/>
      <c r="F35" s="6"/>
      <c r="G35" s="100"/>
      <c r="H35" s="100"/>
      <c r="I35" s="99"/>
      <c r="J35" s="100"/>
      <c r="K35" s="8"/>
      <c r="L35" s="9"/>
    </row>
  </sheetData>
  <mergeCells count="8">
    <mergeCell ref="A1:L1"/>
    <mergeCell ref="A3:E3"/>
    <mergeCell ref="A5:A6"/>
    <mergeCell ref="C5:D5"/>
    <mergeCell ref="E5:F5"/>
    <mergeCell ref="G5:G6"/>
    <mergeCell ref="I5:J5"/>
    <mergeCell ref="K5:L5"/>
  </mergeCells>
  <phoneticPr fontId="3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박순영</dc:creator>
  <cp:lastModifiedBy>박순영</cp:lastModifiedBy>
  <dcterms:created xsi:type="dcterms:W3CDTF">2014-04-09T06:45:50Z</dcterms:created>
  <dcterms:modified xsi:type="dcterms:W3CDTF">2014-04-09T06:46:28Z</dcterms:modified>
</cp:coreProperties>
</file>