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송경은\외)대전서부아동보호전문기관\5. 시청관련\발신문서\240930_2024년 3차 추경예산서 제출\"/>
    </mc:Choice>
  </mc:AlternateContent>
  <bookViews>
    <workbookView xWindow="0" yWindow="0" windowWidth="28800" windowHeight="11955"/>
  </bookViews>
  <sheets>
    <sheet name="1. 예산총괄표" sheetId="1" r:id="rId1"/>
  </sheets>
  <externalReferences>
    <externalReference r:id="rId2"/>
  </externalReferences>
  <definedNames>
    <definedName name="_xlnm._FilterDatabase" localSheetId="0" hidden="1">'1. 예산총괄표'!$A$1:$J$40</definedName>
    <definedName name="_xlnm.Print_Area" localSheetId="0">'1. 예산총괄표'!$A$1:$J$40</definedName>
    <definedName name="경상보조금">#REF!</definedName>
    <definedName name="국고보조금">#REF!</definedName>
    <definedName name="기타보조금">#REF!</definedName>
    <definedName name="법인전입금">#REF!</definedName>
    <definedName name="보조금">#REF!</definedName>
    <definedName name="본예산">#REF!</definedName>
    <definedName name="사업수입">#REF!</definedName>
    <definedName name="사용자부담금">#REF!</definedName>
    <definedName name="시군구보조금">#REF!</definedName>
    <definedName name="시도보조금">#REF!</definedName>
    <definedName name="ㅇ">#REF!</definedName>
    <definedName name="ㅇㅇ">#REF!</definedName>
    <definedName name="ㅇㅇㅇㅇㅇㅇㅇㅇ">#REF!</definedName>
    <definedName name="이월금">#REF!</definedName>
    <definedName name="자본보조금">#REF!</definedName>
    <definedName name="자체수입">#REF!</definedName>
    <definedName name="잡수입">#REF!</definedName>
    <definedName name="추경세입">#REF!</definedName>
    <definedName name="추경세출">#REF!</definedName>
    <definedName name="후원금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40" i="1" l="1"/>
  <c r="I40" i="1"/>
  <c r="E40" i="1"/>
  <c r="D40" i="1"/>
  <c r="J39" i="1"/>
  <c r="I39" i="1"/>
  <c r="E39" i="1"/>
  <c r="D39" i="1"/>
  <c r="J38" i="1"/>
  <c r="I38" i="1"/>
  <c r="E38" i="1"/>
  <c r="D38" i="1"/>
  <c r="J37" i="1"/>
  <c r="I37" i="1"/>
  <c r="E37" i="1"/>
  <c r="D37" i="1"/>
  <c r="J36" i="1"/>
  <c r="I36" i="1"/>
  <c r="E36" i="1"/>
  <c r="D36" i="1"/>
  <c r="J35" i="1"/>
  <c r="I35" i="1"/>
  <c r="D35" i="1"/>
  <c r="I34" i="1"/>
  <c r="J33" i="1"/>
  <c r="I33" i="1"/>
  <c r="J32" i="1"/>
  <c r="I32" i="1"/>
  <c r="J31" i="1"/>
  <c r="I31" i="1"/>
  <c r="J30" i="1"/>
  <c r="I30" i="1"/>
  <c r="E30" i="1"/>
  <c r="D30" i="1"/>
  <c r="J29" i="1"/>
  <c r="I29" i="1"/>
  <c r="E29" i="1"/>
  <c r="D29" i="1"/>
  <c r="J28" i="1"/>
  <c r="I28" i="1"/>
  <c r="E28" i="1"/>
  <c r="D28" i="1"/>
  <c r="J27" i="1"/>
  <c r="I27" i="1"/>
  <c r="E27" i="1"/>
  <c r="D27" i="1"/>
  <c r="J26" i="1"/>
  <c r="I26" i="1"/>
  <c r="E26" i="1"/>
  <c r="D26" i="1"/>
  <c r="J24" i="1"/>
  <c r="I24" i="1"/>
  <c r="E24" i="1"/>
  <c r="D24" i="1"/>
  <c r="D23" i="1"/>
  <c r="J22" i="1"/>
  <c r="I22" i="1"/>
  <c r="E22" i="1"/>
  <c r="D22" i="1"/>
  <c r="J21" i="1"/>
  <c r="I21" i="1"/>
  <c r="J20" i="1"/>
  <c r="I20" i="1"/>
  <c r="J19" i="1"/>
  <c r="I19" i="1"/>
  <c r="J18" i="1"/>
  <c r="I18" i="1"/>
  <c r="J17" i="1"/>
  <c r="I17" i="1"/>
  <c r="J16" i="1"/>
  <c r="I16" i="1"/>
  <c r="J15" i="1"/>
  <c r="I15" i="1"/>
  <c r="J14" i="1"/>
  <c r="I14" i="1"/>
  <c r="J13" i="1"/>
  <c r="I13" i="1"/>
  <c r="J12" i="1"/>
  <c r="I12" i="1"/>
  <c r="J11" i="1"/>
  <c r="I11" i="1"/>
  <c r="J10" i="1"/>
  <c r="I10" i="1"/>
  <c r="J9" i="1"/>
  <c r="I9" i="1"/>
  <c r="J8" i="1"/>
  <c r="I8" i="1"/>
  <c r="E8" i="1"/>
  <c r="D8" i="1"/>
  <c r="J7" i="1"/>
  <c r="I7" i="1"/>
  <c r="I6" i="1" s="1"/>
  <c r="E7" i="1"/>
  <c r="D7" i="1"/>
  <c r="J6" i="1"/>
  <c r="E6" i="1"/>
  <c r="D6" i="1"/>
  <c r="J5" i="1"/>
  <c r="I5" i="1"/>
  <c r="E5" i="1"/>
  <c r="D5" i="1"/>
  <c r="I4" i="1"/>
  <c r="I3" i="1"/>
</calcChain>
</file>

<file path=xl/sharedStrings.xml><?xml version="1.0" encoding="utf-8"?>
<sst xmlns="http://schemas.openxmlformats.org/spreadsheetml/2006/main" count="68" uniqueCount="62">
  <si>
    <t xml:space="preserve"> ◎ 2024년도 3차 추경 예산 -세입·세출 총괄표</t>
  </si>
  <si>
    <t>(단위= 천원,%)</t>
    <phoneticPr fontId="3" type="noConversion"/>
  </si>
  <si>
    <t>관/항/목</t>
    <phoneticPr fontId="3" type="noConversion"/>
  </si>
  <si>
    <t>2024년</t>
  </si>
  <si>
    <t>전기 대비</t>
    <phoneticPr fontId="3" type="noConversion"/>
  </si>
  <si>
    <t>관/항/목</t>
    <phoneticPr fontId="3" type="noConversion"/>
  </si>
  <si>
    <t>2차 추경 예산ⓐ</t>
  </si>
  <si>
    <t>3차 추경 예산ⓑ</t>
  </si>
  <si>
    <t>금액ⓑ-ⓐ</t>
    <phoneticPr fontId="3" type="noConversion"/>
  </si>
  <si>
    <t>%</t>
    <phoneticPr fontId="3" type="noConversion"/>
  </si>
  <si>
    <t>%</t>
    <phoneticPr fontId="3" type="noConversion"/>
  </si>
  <si>
    <t>세입계</t>
    <phoneticPr fontId="3" type="noConversion"/>
  </si>
  <si>
    <t>세출계</t>
    <phoneticPr fontId="3" type="noConversion"/>
  </si>
  <si>
    <t>보조금수입</t>
  </si>
  <si>
    <t>사무비</t>
  </si>
  <si>
    <t>정부보조금</t>
  </si>
  <si>
    <t>인건비</t>
  </si>
  <si>
    <t>시도보조금</t>
  </si>
  <si>
    <t>급여</t>
  </si>
  <si>
    <t>제수당</t>
  </si>
  <si>
    <t>퇴직금및적립금</t>
  </si>
  <si>
    <t>사회보험부담금</t>
  </si>
  <si>
    <t>업무추진비</t>
  </si>
  <si>
    <t>기관운영비</t>
  </si>
  <si>
    <t>회의비</t>
  </si>
  <si>
    <t>운영비</t>
  </si>
  <si>
    <t>여비</t>
  </si>
  <si>
    <t>수용비 및 수수료</t>
  </si>
  <si>
    <t>공공요금</t>
  </si>
  <si>
    <t>제세공과금</t>
  </si>
  <si>
    <t>차량비</t>
  </si>
  <si>
    <t>기타운영비</t>
  </si>
  <si>
    <t>후원금수입</t>
  </si>
  <si>
    <t>재산조성비</t>
  </si>
  <si>
    <t>지정후원금</t>
  </si>
  <si>
    <t>비지정후원금</t>
  </si>
  <si>
    <t>자산취득비</t>
  </si>
  <si>
    <t>전입금</t>
  </si>
  <si>
    <t>사업비</t>
  </si>
  <si>
    <t>법인전입금</t>
  </si>
  <si>
    <t>아동학대예방사업</t>
  </si>
  <si>
    <t>운영전입금</t>
  </si>
  <si>
    <t>방문똑똑!마음톡톡!사업</t>
  </si>
  <si>
    <t>사업전입금</t>
  </si>
  <si>
    <t>학대피해아동
심리정서지원사업</t>
  </si>
  <si>
    <t>법인전입금(후원금)</t>
  </si>
  <si>
    <t>저소득가정아동지원사업</t>
  </si>
  <si>
    <t>지역협력사업</t>
  </si>
  <si>
    <t>홈케어플래너서포터즈지원사업</t>
  </si>
  <si>
    <t>학대피해아동
심층사례관리강화사업</t>
  </si>
  <si>
    <t>홀트아동복지회[우리가족 울타리이음] 주거환경개선사업</t>
    <phoneticPr fontId="3" type="noConversion"/>
  </si>
  <si>
    <t>이월금</t>
  </si>
  <si>
    <t xml:space="preserve"> 잡지출</t>
  </si>
  <si>
    <t>전년도이월금</t>
  </si>
  <si>
    <t xml:space="preserve"> 예비비</t>
  </si>
  <si>
    <t>전년도이월금
(후원금)</t>
  </si>
  <si>
    <t>예비비</t>
  </si>
  <si>
    <t>잡수입</t>
  </si>
  <si>
    <t>반환금</t>
  </si>
  <si>
    <t>기타예금이자수입</t>
  </si>
  <si>
    <t>차기이월금</t>
  </si>
  <si>
    <t>기타잡수입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</si>
</sst>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43" formatCode="_-* #,##0.00_-;\-* #,##0.00_-;_-* &quot;-&quot;??_-;_-@_-"/>
    <numFmt numFmtId="176" formatCode="#,##0_ "/>
  </numFmts>
  <fonts count="12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나눔고딕"/>
      <family val="3"/>
      <charset val="129"/>
    </font>
    <font>
      <sz val="8"/>
      <name val="돋움"/>
      <family val="3"/>
      <charset val="129"/>
    </font>
    <font>
      <sz val="11"/>
      <name val="나눔고딕"/>
      <family val="3"/>
      <charset val="129"/>
    </font>
    <font>
      <sz val="10"/>
      <name val="나눔고딕"/>
      <family val="3"/>
      <charset val="129"/>
    </font>
    <font>
      <sz val="10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b/>
      <sz val="10"/>
      <name val="나눔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rgb="FFFF0000"/>
      </left>
      <right style="medium">
        <color rgb="FFFF0000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FF0000"/>
      </left>
      <right style="medium">
        <color rgb="FFFF0000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double">
        <color indexed="64"/>
      </right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FF0000"/>
      </left>
      <right style="medium">
        <color rgb="FFFF0000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rgb="FFFF0000"/>
      </left>
      <right style="medium">
        <color rgb="FFFF0000"/>
      </right>
      <top/>
      <bottom/>
      <diagonal/>
    </border>
    <border>
      <left/>
      <right style="thin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 style="medium">
        <color rgb="FFFF0000"/>
      </left>
      <right style="medium">
        <color rgb="FFFF0000"/>
      </right>
      <top/>
      <bottom style="medium">
        <color rgb="FFFF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>
      <alignment vertical="center"/>
    </xf>
  </cellStyleXfs>
  <cellXfs count="100">
    <xf numFmtId="0" fontId="0" fillId="0" borderId="0" xfId="0"/>
    <xf numFmtId="0" fontId="2" fillId="2" borderId="0" xfId="0" applyFont="1" applyFill="1" applyAlignment="1">
      <alignment horizontal="left" vertical="center" shrinkToFit="1"/>
    </xf>
    <xf numFmtId="41" fontId="2" fillId="2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shrinkToFit="1"/>
    </xf>
    <xf numFmtId="41" fontId="4" fillId="2" borderId="0" xfId="0" applyNumberFormat="1" applyFont="1" applyFill="1" applyAlignment="1">
      <alignment horizontal="center" vertical="center"/>
    </xf>
    <xf numFmtId="0" fontId="4" fillId="2" borderId="0" xfId="0" applyNumberFormat="1" applyFont="1" applyFill="1" applyAlignment="1">
      <alignment horizontal="center" vertical="center"/>
    </xf>
    <xf numFmtId="41" fontId="5" fillId="3" borderId="0" xfId="0" applyNumberFormat="1" applyFont="1" applyFill="1" applyBorder="1" applyAlignment="1">
      <alignment horizontal="right" vertical="center" shrinkToFit="1"/>
    </xf>
    <xf numFmtId="0" fontId="6" fillId="4" borderId="1" xfId="0" applyFont="1" applyFill="1" applyBorder="1" applyAlignment="1">
      <alignment horizontal="center" vertical="center" shrinkToFit="1"/>
    </xf>
    <xf numFmtId="0" fontId="6" fillId="4" borderId="1" xfId="0" applyFont="1" applyFill="1" applyBorder="1" applyAlignment="1">
      <alignment horizontal="center" vertical="center" shrinkToFit="1"/>
    </xf>
    <xf numFmtId="0" fontId="6" fillId="4" borderId="2" xfId="0" applyFont="1" applyFill="1" applyBorder="1" applyAlignment="1">
      <alignment horizontal="center" vertical="center" shrinkToFit="1"/>
    </xf>
    <xf numFmtId="9" fontId="7" fillId="4" borderId="3" xfId="0" applyNumberFormat="1" applyFont="1" applyFill="1" applyBorder="1" applyAlignment="1">
      <alignment horizontal="center" vertical="center" wrapText="1"/>
    </xf>
    <xf numFmtId="9" fontId="7" fillId="4" borderId="4" xfId="0" applyNumberFormat="1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shrinkToFit="1"/>
    </xf>
    <xf numFmtId="0" fontId="5" fillId="2" borderId="0" xfId="0" applyFont="1" applyFill="1" applyAlignment="1">
      <alignment horizontal="center" vertical="center"/>
    </xf>
    <xf numFmtId="0" fontId="6" fillId="4" borderId="6" xfId="0" applyFont="1" applyFill="1" applyBorder="1" applyAlignment="1">
      <alignment horizontal="center" vertical="center" shrinkToFit="1"/>
    </xf>
    <xf numFmtId="0" fontId="6" fillId="4" borderId="7" xfId="0" applyFont="1" applyFill="1" applyBorder="1" applyAlignment="1">
      <alignment horizontal="center" vertical="center" shrinkToFit="1"/>
    </xf>
    <xf numFmtId="0" fontId="6" fillId="4" borderId="8" xfId="0" applyFont="1" applyFill="1" applyBorder="1" applyAlignment="1">
      <alignment horizontal="center" vertical="center" shrinkToFit="1"/>
    </xf>
    <xf numFmtId="176" fontId="6" fillId="4" borderId="9" xfId="0" applyNumberFormat="1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6" fillId="4" borderId="11" xfId="0" applyFont="1" applyFill="1" applyBorder="1" applyAlignment="1">
      <alignment horizontal="center" vertical="center" shrinkToFit="1"/>
    </xf>
    <xf numFmtId="0" fontId="8" fillId="2" borderId="12" xfId="0" applyFont="1" applyFill="1" applyBorder="1" applyAlignment="1">
      <alignment horizontal="center" vertical="center" shrinkToFit="1"/>
    </xf>
    <xf numFmtId="41" fontId="9" fillId="2" borderId="12" xfId="1" applyFont="1" applyFill="1" applyBorder="1" applyAlignment="1">
      <alignment horizontal="center" vertical="center" shrinkToFit="1"/>
    </xf>
    <xf numFmtId="41" fontId="9" fillId="2" borderId="13" xfId="1" applyFont="1" applyFill="1" applyBorder="1" applyAlignment="1">
      <alignment horizontal="center" vertical="center" shrinkToFit="1"/>
    </xf>
    <xf numFmtId="176" fontId="9" fillId="2" borderId="9" xfId="1" applyNumberFormat="1" applyFont="1" applyFill="1" applyBorder="1" applyAlignment="1">
      <alignment horizontal="right" vertical="center"/>
    </xf>
    <xf numFmtId="9" fontId="10" fillId="0" borderId="14" xfId="0" applyNumberFormat="1" applyFont="1" applyFill="1" applyBorder="1" applyAlignment="1">
      <alignment horizontal="center" vertical="center"/>
    </xf>
    <xf numFmtId="41" fontId="8" fillId="2" borderId="15" xfId="0" applyNumberFormat="1" applyFont="1" applyFill="1" applyBorder="1" applyAlignment="1">
      <alignment horizontal="center" vertical="center"/>
    </xf>
    <xf numFmtId="176" fontId="9" fillId="2" borderId="12" xfId="1" applyNumberFormat="1" applyFont="1" applyFill="1" applyBorder="1" applyAlignment="1">
      <alignment horizontal="right" vertical="center"/>
    </xf>
    <xf numFmtId="176" fontId="9" fillId="2" borderId="13" xfId="1" applyNumberFormat="1" applyFont="1" applyFill="1" applyBorder="1" applyAlignment="1">
      <alignment horizontal="right" vertical="center" shrinkToFit="1"/>
    </xf>
    <xf numFmtId="176" fontId="9" fillId="2" borderId="3" xfId="1" applyNumberFormat="1" applyFont="1" applyFill="1" applyBorder="1" applyAlignment="1">
      <alignment horizontal="right" vertical="center" shrinkToFit="1"/>
    </xf>
    <xf numFmtId="9" fontId="10" fillId="0" borderId="16" xfId="0" applyNumberFormat="1" applyFont="1" applyFill="1" applyBorder="1" applyAlignment="1">
      <alignment horizontal="center" vertical="center"/>
    </xf>
    <xf numFmtId="0" fontId="11" fillId="4" borderId="1" xfId="0" applyNumberFormat="1" applyFont="1" applyFill="1" applyBorder="1" applyAlignment="1">
      <alignment vertical="center" shrinkToFit="1"/>
    </xf>
    <xf numFmtId="41" fontId="11" fillId="4" borderId="1" xfId="1" applyFont="1" applyFill="1" applyBorder="1" applyAlignment="1">
      <alignment vertical="center" shrinkToFit="1"/>
    </xf>
    <xf numFmtId="41" fontId="11" fillId="4" borderId="17" xfId="1" applyFont="1" applyFill="1" applyBorder="1" applyAlignment="1">
      <alignment vertical="center" shrinkToFit="1"/>
    </xf>
    <xf numFmtId="176" fontId="11" fillId="4" borderId="9" xfId="1" applyNumberFormat="1" applyFont="1" applyFill="1" applyBorder="1" applyAlignment="1">
      <alignment horizontal="right" vertical="center"/>
    </xf>
    <xf numFmtId="9" fontId="11" fillId="4" borderId="18" xfId="0" applyNumberFormat="1" applyFont="1" applyFill="1" applyBorder="1" applyAlignment="1">
      <alignment horizontal="center" vertical="center"/>
    </xf>
    <xf numFmtId="0" fontId="11" fillId="4" borderId="5" xfId="0" applyNumberFormat="1" applyFont="1" applyFill="1" applyBorder="1" applyAlignment="1">
      <alignment vertical="center"/>
    </xf>
    <xf numFmtId="176" fontId="11" fillId="4" borderId="1" xfId="1" applyNumberFormat="1" applyFont="1" applyFill="1" applyBorder="1" applyAlignment="1">
      <alignment vertical="center"/>
    </xf>
    <xf numFmtId="176" fontId="11" fillId="4" borderId="17" xfId="1" applyNumberFormat="1" applyFont="1" applyFill="1" applyBorder="1" applyAlignment="1">
      <alignment vertical="center"/>
    </xf>
    <xf numFmtId="9" fontId="11" fillId="4" borderId="10" xfId="0" applyNumberFormat="1" applyFont="1" applyFill="1" applyBorder="1" applyAlignment="1">
      <alignment horizontal="center" vertical="center"/>
    </xf>
    <xf numFmtId="0" fontId="5" fillId="2" borderId="19" xfId="0" applyNumberFormat="1" applyFont="1" applyFill="1" applyBorder="1" applyAlignment="1">
      <alignment horizontal="left" vertical="center" indent="1"/>
    </xf>
    <xf numFmtId="41" fontId="5" fillId="2" borderId="6" xfId="0" applyNumberFormat="1" applyFont="1" applyFill="1" applyBorder="1" applyAlignment="1">
      <alignment horizontal="center" vertical="center"/>
    </xf>
    <xf numFmtId="41" fontId="5" fillId="2" borderId="20" xfId="0" applyNumberFormat="1" applyFont="1" applyFill="1" applyBorder="1" applyAlignment="1">
      <alignment horizontal="center" vertical="center"/>
    </xf>
    <xf numFmtId="176" fontId="5" fillId="0" borderId="21" xfId="1" applyNumberFormat="1" applyFont="1" applyFill="1" applyBorder="1" applyAlignment="1">
      <alignment vertical="center"/>
    </xf>
    <xf numFmtId="9" fontId="5" fillId="0" borderId="6" xfId="0" applyNumberFormat="1" applyFont="1" applyFill="1" applyBorder="1" applyAlignment="1">
      <alignment horizontal="center" vertical="center"/>
    </xf>
    <xf numFmtId="0" fontId="11" fillId="0" borderId="22" xfId="0" applyNumberFormat="1" applyFont="1" applyFill="1" applyBorder="1" applyAlignment="1">
      <alignment horizontal="left" vertical="center" indent="1"/>
    </xf>
    <xf numFmtId="176" fontId="11" fillId="0" borderId="6" xfId="1" applyNumberFormat="1" applyFont="1" applyFill="1" applyBorder="1" applyAlignment="1">
      <alignment vertical="center"/>
    </xf>
    <xf numFmtId="176" fontId="11" fillId="0" borderId="20" xfId="1" applyNumberFormat="1" applyFont="1" applyFill="1" applyBorder="1" applyAlignment="1">
      <alignment vertical="center"/>
    </xf>
    <xf numFmtId="176" fontId="11" fillId="0" borderId="21" xfId="1" applyNumberFormat="1" applyFont="1" applyFill="1" applyBorder="1" applyAlignment="1">
      <alignment vertical="center"/>
    </xf>
    <xf numFmtId="9" fontId="11" fillId="0" borderId="19" xfId="0" applyNumberFormat="1" applyFont="1" applyFill="1" applyBorder="1" applyAlignment="1">
      <alignment horizontal="center" vertical="center"/>
    </xf>
    <xf numFmtId="0" fontId="5" fillId="0" borderId="6" xfId="1" applyNumberFormat="1" applyFont="1" applyFill="1" applyBorder="1" applyAlignment="1">
      <alignment horizontal="left" vertical="center" wrapText="1" indent="1" shrinkToFit="1"/>
    </xf>
    <xf numFmtId="41" fontId="5" fillId="0" borderId="6" xfId="1" applyFont="1" applyFill="1" applyBorder="1" applyAlignment="1">
      <alignment vertical="center" shrinkToFit="1"/>
    </xf>
    <xf numFmtId="41" fontId="5" fillId="0" borderId="20" xfId="1" applyFont="1" applyFill="1" applyBorder="1" applyAlignment="1">
      <alignment vertical="center" shrinkToFit="1"/>
    </xf>
    <xf numFmtId="0" fontId="5" fillId="0" borderId="22" xfId="0" applyNumberFormat="1" applyFont="1" applyFill="1" applyBorder="1" applyAlignment="1">
      <alignment horizontal="left" vertical="center" indent="2"/>
    </xf>
    <xf numFmtId="41" fontId="5" fillId="0" borderId="6" xfId="1" applyFont="1" applyFill="1" applyBorder="1" applyAlignment="1">
      <alignment horizontal="left" vertical="center" indent="2"/>
    </xf>
    <xf numFmtId="41" fontId="5" fillId="0" borderId="20" xfId="1" applyFont="1" applyFill="1" applyBorder="1" applyAlignment="1">
      <alignment horizontal="left" vertical="center" indent="2"/>
    </xf>
    <xf numFmtId="9" fontId="5" fillId="0" borderId="19" xfId="0" applyNumberFormat="1" applyFont="1" applyFill="1" applyBorder="1" applyAlignment="1">
      <alignment horizontal="center" vertical="center"/>
    </xf>
    <xf numFmtId="0" fontId="5" fillId="2" borderId="6" xfId="0" applyNumberFormat="1" applyFont="1" applyFill="1" applyBorder="1" applyAlignment="1">
      <alignment horizontal="left" vertical="center" indent="1"/>
    </xf>
    <xf numFmtId="0" fontId="5" fillId="0" borderId="22" xfId="1" applyNumberFormat="1" applyFont="1" applyFill="1" applyBorder="1" applyAlignment="1">
      <alignment horizontal="left" vertical="center" indent="2"/>
    </xf>
    <xf numFmtId="41" fontId="5" fillId="0" borderId="7" xfId="1" applyFont="1" applyFill="1" applyBorder="1" applyAlignment="1">
      <alignment horizontal="left" vertical="center" indent="2"/>
    </xf>
    <xf numFmtId="41" fontId="5" fillId="0" borderId="8" xfId="1" applyFont="1" applyFill="1" applyBorder="1" applyAlignment="1">
      <alignment horizontal="left" vertical="center" indent="2"/>
    </xf>
    <xf numFmtId="176" fontId="5" fillId="0" borderId="23" xfId="1" applyNumberFormat="1" applyFont="1" applyFill="1" applyBorder="1" applyAlignment="1">
      <alignment vertical="center"/>
    </xf>
    <xf numFmtId="176" fontId="11" fillId="4" borderId="9" xfId="1" applyNumberFormat="1" applyFont="1" applyFill="1" applyBorder="1" applyAlignment="1">
      <alignment vertical="center"/>
    </xf>
    <xf numFmtId="0" fontId="5" fillId="0" borderId="6" xfId="1" applyNumberFormat="1" applyFont="1" applyFill="1" applyBorder="1" applyAlignment="1">
      <alignment horizontal="left" vertical="center" indent="1" shrinkToFit="1"/>
    </xf>
    <xf numFmtId="0" fontId="5" fillId="0" borderId="22" xfId="0" applyNumberFormat="1" applyFont="1" applyFill="1" applyBorder="1" applyAlignment="1">
      <alignment horizontal="left" vertical="center" indent="1"/>
    </xf>
    <xf numFmtId="176" fontId="5" fillId="0" borderId="6" xfId="1" applyNumberFormat="1" applyFont="1" applyFill="1" applyBorder="1" applyAlignment="1">
      <alignment vertical="center"/>
    </xf>
    <xf numFmtId="176" fontId="5" fillId="0" borderId="20" xfId="1" applyNumberFormat="1" applyFont="1" applyFill="1" applyBorder="1" applyAlignment="1">
      <alignment vertical="center"/>
    </xf>
    <xf numFmtId="0" fontId="5" fillId="0" borderId="22" xfId="1" applyNumberFormat="1" applyFont="1" applyFill="1" applyBorder="1" applyAlignment="1">
      <alignment horizontal="left" vertical="center" indent="1"/>
    </xf>
    <xf numFmtId="0" fontId="5" fillId="2" borderId="7" xfId="0" applyNumberFormat="1" applyFont="1" applyFill="1" applyBorder="1" applyAlignment="1">
      <alignment horizontal="left" vertical="center" indent="1"/>
    </xf>
    <xf numFmtId="0" fontId="5" fillId="2" borderId="6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1" fillId="4" borderId="1" xfId="0" applyNumberFormat="1" applyFont="1" applyFill="1" applyBorder="1" applyAlignment="1">
      <alignment horizontal="left" vertical="center"/>
    </xf>
    <xf numFmtId="41" fontId="11" fillId="4" borderId="1" xfId="1" applyFont="1" applyFill="1" applyBorder="1" applyAlignment="1">
      <alignment horizontal="left" vertical="center"/>
    </xf>
    <xf numFmtId="41" fontId="11" fillId="4" borderId="17" xfId="1" applyFont="1" applyFill="1" applyBorder="1" applyAlignment="1">
      <alignment horizontal="left" vertical="center"/>
    </xf>
    <xf numFmtId="0" fontId="5" fillId="0" borderId="6" xfId="1" applyNumberFormat="1" applyFont="1" applyFill="1" applyBorder="1" applyAlignment="1">
      <alignment horizontal="left" vertical="center" indent="1"/>
    </xf>
    <xf numFmtId="41" fontId="5" fillId="0" borderId="6" xfId="1" applyFont="1" applyFill="1" applyBorder="1" applyAlignment="1">
      <alignment vertical="center"/>
    </xf>
    <xf numFmtId="41" fontId="5" fillId="0" borderId="20" xfId="1" applyFont="1" applyFill="1" applyBorder="1" applyAlignment="1">
      <alignment vertical="center"/>
    </xf>
    <xf numFmtId="0" fontId="5" fillId="0" borderId="22" xfId="0" applyNumberFormat="1" applyFont="1" applyFill="1" applyBorder="1" applyAlignment="1">
      <alignment horizontal="left" vertical="center" wrapText="1" indent="1"/>
    </xf>
    <xf numFmtId="41" fontId="5" fillId="0" borderId="6" xfId="0" applyNumberFormat="1" applyFont="1" applyFill="1" applyBorder="1" applyAlignment="1">
      <alignment horizontal="center" vertical="center"/>
    </xf>
    <xf numFmtId="41" fontId="5" fillId="0" borderId="20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left" vertical="center" indent="1"/>
    </xf>
    <xf numFmtId="9" fontId="5" fillId="0" borderId="6" xfId="0" applyNumberFormat="1" applyFont="1" applyFill="1" applyBorder="1" applyAlignment="1">
      <alignment horizontal="right" vertical="center" indent="1"/>
    </xf>
    <xf numFmtId="41" fontId="5" fillId="0" borderId="6" xfId="1" applyFont="1" applyFill="1" applyBorder="1" applyAlignment="1">
      <alignment horizontal="right" vertical="center"/>
    </xf>
    <xf numFmtId="41" fontId="5" fillId="0" borderId="20" xfId="1" applyFont="1" applyFill="1" applyBorder="1" applyAlignment="1">
      <alignment horizontal="right" vertical="center"/>
    </xf>
    <xf numFmtId="176" fontId="11" fillId="4" borderId="13" xfId="1" applyNumberFormat="1" applyFont="1" applyFill="1" applyBorder="1" applyAlignment="1">
      <alignment vertical="center"/>
    </xf>
    <xf numFmtId="9" fontId="5" fillId="0" borderId="24" xfId="0" applyNumberFormat="1" applyFont="1" applyFill="1" applyBorder="1" applyAlignment="1">
      <alignment horizontal="center" vertical="center"/>
    </xf>
    <xf numFmtId="0" fontId="5" fillId="0" borderId="7" xfId="1" applyNumberFormat="1" applyFont="1" applyFill="1" applyBorder="1" applyAlignment="1">
      <alignment horizontal="left" vertical="center" indent="1" shrinkToFit="1"/>
    </xf>
    <xf numFmtId="41" fontId="5" fillId="0" borderId="7" xfId="1" applyFont="1" applyFill="1" applyBorder="1" applyAlignment="1">
      <alignment vertical="center" shrinkToFit="1"/>
    </xf>
    <xf numFmtId="41" fontId="5" fillId="0" borderId="25" xfId="1" applyFont="1" applyFill="1" applyBorder="1" applyAlignment="1">
      <alignment vertical="center" shrinkToFit="1"/>
    </xf>
    <xf numFmtId="9" fontId="5" fillId="0" borderId="7" xfId="0" applyNumberFormat="1" applyFont="1" applyFill="1" applyBorder="1" applyAlignment="1">
      <alignment horizontal="center" vertical="center"/>
    </xf>
    <xf numFmtId="0" fontId="5" fillId="0" borderId="11" xfId="0" applyNumberFormat="1" applyFont="1" applyFill="1" applyBorder="1" applyAlignment="1">
      <alignment horizontal="left" vertical="center" indent="1"/>
    </xf>
    <xf numFmtId="176" fontId="5" fillId="0" borderId="7" xfId="1" applyNumberFormat="1" applyFont="1" applyFill="1" applyBorder="1" applyAlignment="1">
      <alignment vertical="center"/>
    </xf>
    <xf numFmtId="176" fontId="5" fillId="0" borderId="25" xfId="1" applyNumberFormat="1" applyFont="1" applyFill="1" applyBorder="1" applyAlignment="1">
      <alignment vertical="center"/>
    </xf>
    <xf numFmtId="9" fontId="5" fillId="0" borderId="26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vertical="center" shrinkToFit="1"/>
    </xf>
    <xf numFmtId="41" fontId="4" fillId="2" borderId="0" xfId="0" applyNumberFormat="1" applyFont="1" applyFill="1" applyAlignment="1">
      <alignment vertical="center" shrinkToFit="1"/>
    </xf>
    <xf numFmtId="41" fontId="4" fillId="3" borderId="0" xfId="0" applyNumberFormat="1" applyFont="1" applyFill="1" applyAlignment="1">
      <alignment vertical="center"/>
    </xf>
    <xf numFmtId="43" fontId="4" fillId="3" borderId="0" xfId="0" applyNumberFormat="1" applyFont="1" applyFill="1" applyAlignme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1.%20&#45824;&#51204;&#49436;&#48512;&#50500;&#46041;&#48372;&#54840;&#51204;&#47928;&#44592;&#44288;_2024&#45380;%203&#52264;%20&#52628;&#44032;&#44221;&#51221;&#50696;&#49328;&#49436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예산총칙"/>
      <sheetName val="1. 예산총괄표"/>
      <sheetName val="2. 세입명세서"/>
      <sheetName val="3. 세출명세서"/>
      <sheetName val="4.예산추경사유서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5"/>
  <sheetViews>
    <sheetView showGridLines="0" tabSelected="1" zoomScaleNormal="100" zoomScaleSheetLayoutView="100" workbookViewId="0">
      <pane ySplit="5" topLeftCell="A21" activePane="bottomLeft" state="frozen"/>
      <selection activeCell="R10" sqref="R10"/>
      <selection pane="bottomLeft" activeCell="C36" sqref="C36"/>
    </sheetView>
  </sheetViews>
  <sheetFormatPr defaultColWidth="8.88671875" defaultRowHeight="13.5"/>
  <cols>
    <col min="1" max="1" width="23.5546875" style="96" customWidth="1"/>
    <col min="2" max="2" width="13.44140625" style="96" customWidth="1"/>
    <col min="3" max="3" width="14.109375" style="96" customWidth="1"/>
    <col min="4" max="4" width="11" style="5" customWidth="1"/>
    <col min="5" max="5" width="10.77734375" style="6" customWidth="1"/>
    <col min="6" max="6" width="39.6640625" style="98" bestFit="1" customWidth="1"/>
    <col min="7" max="7" width="14.21875" style="98" customWidth="1"/>
    <col min="8" max="8" width="14.5546875" style="98" customWidth="1"/>
    <col min="9" max="9" width="13.44140625" style="98" customWidth="1"/>
    <col min="10" max="10" width="10.33203125" style="98" customWidth="1"/>
    <col min="11" max="11" width="2.109375" style="3" customWidth="1"/>
    <col min="12" max="16" width="8.88671875" style="3"/>
    <col min="17" max="21" width="11.109375" style="3" customWidth="1"/>
    <col min="22" max="16384" width="8.88671875" style="3"/>
  </cols>
  <sheetData>
    <row r="1" spans="1:10" ht="33.75" customHeight="1">
      <c r="A1" s="1" t="s">
        <v>0</v>
      </c>
      <c r="B1" s="1"/>
      <c r="C1" s="1"/>
      <c r="D1" s="1"/>
      <c r="E1" s="1"/>
      <c r="F1" s="2"/>
      <c r="G1" s="2"/>
      <c r="H1" s="2"/>
      <c r="I1" s="2"/>
      <c r="J1" s="2"/>
    </row>
    <row r="2" spans="1:10" ht="12.75" customHeight="1" thickBot="1">
      <c r="A2" s="4"/>
      <c r="B2" s="4"/>
      <c r="C2" s="4"/>
      <c r="F2" s="5"/>
      <c r="G2" s="5"/>
      <c r="H2" s="5"/>
      <c r="I2" s="5"/>
      <c r="J2" s="7" t="s">
        <v>1</v>
      </c>
    </row>
    <row r="3" spans="1:10" s="14" customFormat="1" ht="21" customHeight="1">
      <c r="A3" s="8" t="s">
        <v>2</v>
      </c>
      <c r="B3" s="9" t="s">
        <v>3</v>
      </c>
      <c r="C3" s="10" t="s">
        <v>3</v>
      </c>
      <c r="D3" s="11" t="s">
        <v>4</v>
      </c>
      <c r="E3" s="12"/>
      <c r="F3" s="13" t="s">
        <v>5</v>
      </c>
      <c r="G3" s="9" t="s">
        <v>3</v>
      </c>
      <c r="H3" s="10" t="s">
        <v>3</v>
      </c>
      <c r="I3" s="11" t="str">
        <f>+D3</f>
        <v>전기 대비</v>
      </c>
      <c r="J3" s="12"/>
    </row>
    <row r="4" spans="1:10" s="14" customFormat="1" ht="21" customHeight="1">
      <c r="A4" s="15"/>
      <c r="B4" s="16" t="s">
        <v>6</v>
      </c>
      <c r="C4" s="17" t="s">
        <v>7</v>
      </c>
      <c r="D4" s="18" t="s">
        <v>8</v>
      </c>
      <c r="E4" s="19" t="s">
        <v>9</v>
      </c>
      <c r="F4" s="20"/>
      <c r="G4" s="16" t="s">
        <v>6</v>
      </c>
      <c r="H4" s="17" t="s">
        <v>7</v>
      </c>
      <c r="I4" s="18" t="str">
        <f>+D4</f>
        <v>금액ⓑ-ⓐ</v>
      </c>
      <c r="J4" s="19" t="s">
        <v>10</v>
      </c>
    </row>
    <row r="5" spans="1:10" s="14" customFormat="1" ht="21" customHeight="1">
      <c r="A5" s="21" t="s">
        <v>11</v>
      </c>
      <c r="B5" s="22">
        <v>1513650</v>
      </c>
      <c r="C5" s="23">
        <v>1521449.8</v>
      </c>
      <c r="D5" s="24">
        <f>+C5-B5</f>
        <v>7799.8000000000466</v>
      </c>
      <c r="E5" s="25">
        <f>IF(C5&gt;0,+C5/B5,"")</f>
        <v>1.0051529745978265</v>
      </c>
      <c r="F5" s="26" t="s">
        <v>12</v>
      </c>
      <c r="G5" s="27">
        <v>1513650</v>
      </c>
      <c r="H5" s="28">
        <v>1521449.8</v>
      </c>
      <c r="I5" s="29">
        <f>IF(H5&gt;0,+H5-G5,"")</f>
        <v>7799.8000000000466</v>
      </c>
      <c r="J5" s="30">
        <f>IF(H5&gt;0,+H5/G5,"")</f>
        <v>1.0051529745978265</v>
      </c>
    </row>
    <row r="6" spans="1:10" s="14" customFormat="1" ht="21" customHeight="1">
      <c r="A6" s="31" t="s">
        <v>13</v>
      </c>
      <c r="B6" s="32">
        <v>1070480</v>
      </c>
      <c r="C6" s="33">
        <v>1070680</v>
      </c>
      <c r="D6" s="34">
        <f>+C6-B6</f>
        <v>200</v>
      </c>
      <c r="E6" s="35">
        <f>IF(C6&gt;0,+C6/B6,"")</f>
        <v>1.0001868320753307</v>
      </c>
      <c r="F6" s="36" t="s">
        <v>14</v>
      </c>
      <c r="G6" s="37">
        <v>1145586</v>
      </c>
      <c r="H6" s="38">
        <v>1145785.8</v>
      </c>
      <c r="I6" s="34">
        <f>+I7+I12+I15</f>
        <v>199.80000000004657</v>
      </c>
      <c r="J6" s="39">
        <f t="shared" ref="J6:J40" si="0">IF(H6&gt;0,+H6/G6,"")</f>
        <v>1.0001744085559705</v>
      </c>
    </row>
    <row r="7" spans="1:10" s="14" customFormat="1" ht="21" customHeight="1">
      <c r="A7" s="40" t="s">
        <v>15</v>
      </c>
      <c r="B7" s="41">
        <v>901516</v>
      </c>
      <c r="C7" s="42">
        <v>901716</v>
      </c>
      <c r="D7" s="43">
        <f>+C7-B7</f>
        <v>200</v>
      </c>
      <c r="E7" s="44">
        <f>IF(C7&gt;0,+C7/B7,"")</f>
        <v>1.0002218485306973</v>
      </c>
      <c r="F7" s="45" t="s">
        <v>16</v>
      </c>
      <c r="G7" s="46">
        <v>1013888</v>
      </c>
      <c r="H7" s="47">
        <v>1019243.8</v>
      </c>
      <c r="I7" s="48">
        <f>+H7-G7</f>
        <v>5355.8000000000466</v>
      </c>
      <c r="J7" s="49">
        <f t="shared" si="0"/>
        <v>1.0052824375078904</v>
      </c>
    </row>
    <row r="8" spans="1:10" s="14" customFormat="1" ht="21" customHeight="1">
      <c r="A8" s="50" t="s">
        <v>17</v>
      </c>
      <c r="B8" s="51">
        <v>168964</v>
      </c>
      <c r="C8" s="52">
        <v>168964</v>
      </c>
      <c r="D8" s="43">
        <f>+C8-B8</f>
        <v>0</v>
      </c>
      <c r="E8" s="44">
        <f>IF(C8&gt;0,+C8/B8,"")</f>
        <v>1</v>
      </c>
      <c r="F8" s="53" t="s">
        <v>18</v>
      </c>
      <c r="G8" s="54">
        <v>641724</v>
      </c>
      <c r="H8" s="55">
        <v>659535.80000000005</v>
      </c>
      <c r="I8" s="43">
        <f t="shared" ref="I8:I40" si="1">+H8-G8</f>
        <v>17811.800000000047</v>
      </c>
      <c r="J8" s="56">
        <f t="shared" si="0"/>
        <v>1.0277561693188972</v>
      </c>
    </row>
    <row r="9" spans="1:10" s="14" customFormat="1" ht="21" customHeight="1">
      <c r="A9" s="57"/>
      <c r="B9" s="41"/>
      <c r="C9" s="42"/>
      <c r="D9" s="43"/>
      <c r="E9" s="44"/>
      <c r="F9" s="53" t="s">
        <v>19</v>
      </c>
      <c r="G9" s="54">
        <v>203724</v>
      </c>
      <c r="H9" s="55">
        <v>198924</v>
      </c>
      <c r="I9" s="43">
        <f t="shared" si="1"/>
        <v>-4800</v>
      </c>
      <c r="J9" s="56">
        <f t="shared" si="0"/>
        <v>0.97643871119750247</v>
      </c>
    </row>
    <row r="10" spans="1:10" s="14" customFormat="1" ht="21" customHeight="1">
      <c r="A10" s="57"/>
      <c r="B10" s="41"/>
      <c r="C10" s="42"/>
      <c r="D10" s="43"/>
      <c r="E10" s="44"/>
      <c r="F10" s="53" t="s">
        <v>20</v>
      </c>
      <c r="G10" s="54">
        <v>72940</v>
      </c>
      <c r="H10" s="55">
        <v>72940</v>
      </c>
      <c r="I10" s="43">
        <f t="shared" si="1"/>
        <v>0</v>
      </c>
      <c r="J10" s="56">
        <f t="shared" si="0"/>
        <v>1</v>
      </c>
    </row>
    <row r="11" spans="1:10" s="14" customFormat="1" ht="21" customHeight="1">
      <c r="A11" s="57"/>
      <c r="B11" s="41"/>
      <c r="C11" s="42"/>
      <c r="D11" s="43"/>
      <c r="E11" s="44"/>
      <c r="F11" s="53" t="s">
        <v>21</v>
      </c>
      <c r="G11" s="54">
        <v>95500</v>
      </c>
      <c r="H11" s="55">
        <v>87844</v>
      </c>
      <c r="I11" s="43">
        <f t="shared" si="1"/>
        <v>-7656</v>
      </c>
      <c r="J11" s="56">
        <f t="shared" si="0"/>
        <v>0.9198324607329843</v>
      </c>
    </row>
    <row r="12" spans="1:10" s="14" customFormat="1" ht="21" customHeight="1">
      <c r="A12" s="57"/>
      <c r="B12" s="41"/>
      <c r="C12" s="42"/>
      <c r="D12" s="43"/>
      <c r="F12" s="45" t="s">
        <v>22</v>
      </c>
      <c r="G12" s="46">
        <v>6040</v>
      </c>
      <c r="H12" s="47">
        <v>6040</v>
      </c>
      <c r="I12" s="48">
        <f t="shared" si="1"/>
        <v>0</v>
      </c>
      <c r="J12" s="49">
        <f t="shared" si="0"/>
        <v>1</v>
      </c>
    </row>
    <row r="13" spans="1:10" s="14" customFormat="1" ht="21" customHeight="1">
      <c r="A13" s="57"/>
      <c r="B13" s="41"/>
      <c r="C13" s="42"/>
      <c r="D13" s="43"/>
      <c r="E13" s="44"/>
      <c r="F13" s="58" t="s">
        <v>23</v>
      </c>
      <c r="G13" s="54">
        <v>3130</v>
      </c>
      <c r="H13" s="55">
        <v>3130</v>
      </c>
      <c r="I13" s="43">
        <f t="shared" si="1"/>
        <v>0</v>
      </c>
      <c r="J13" s="56">
        <f t="shared" si="0"/>
        <v>1</v>
      </c>
    </row>
    <row r="14" spans="1:10" s="14" customFormat="1" ht="21" customHeight="1">
      <c r="A14" s="50"/>
      <c r="B14" s="51"/>
      <c r="C14" s="52"/>
      <c r="D14" s="43"/>
      <c r="E14" s="44"/>
      <c r="F14" s="58" t="s">
        <v>24</v>
      </c>
      <c r="G14" s="54">
        <v>2910</v>
      </c>
      <c r="H14" s="55">
        <v>2910</v>
      </c>
      <c r="I14" s="43">
        <f t="shared" si="1"/>
        <v>0</v>
      </c>
      <c r="J14" s="56">
        <f t="shared" si="0"/>
        <v>1</v>
      </c>
    </row>
    <row r="15" spans="1:10" s="14" customFormat="1" ht="21" customHeight="1">
      <c r="A15" s="50"/>
      <c r="B15" s="51"/>
      <c r="C15" s="52"/>
      <c r="D15" s="43"/>
      <c r="E15" s="44"/>
      <c r="F15" s="45" t="s">
        <v>25</v>
      </c>
      <c r="G15" s="46">
        <v>125658</v>
      </c>
      <c r="H15" s="47">
        <v>120502</v>
      </c>
      <c r="I15" s="48">
        <f t="shared" si="1"/>
        <v>-5156</v>
      </c>
      <c r="J15" s="49">
        <f t="shared" si="0"/>
        <v>0.95896799248754561</v>
      </c>
    </row>
    <row r="16" spans="1:10" s="14" customFormat="1" ht="21" customHeight="1">
      <c r="A16" s="50"/>
      <c r="B16" s="51"/>
      <c r="C16" s="52"/>
      <c r="D16" s="43"/>
      <c r="E16" s="44"/>
      <c r="F16" s="53" t="s">
        <v>26</v>
      </c>
      <c r="G16" s="54">
        <v>4500</v>
      </c>
      <c r="H16" s="55">
        <v>4500</v>
      </c>
      <c r="I16" s="43">
        <f t="shared" si="1"/>
        <v>0</v>
      </c>
      <c r="J16" s="56">
        <f t="shared" si="0"/>
        <v>1</v>
      </c>
    </row>
    <row r="17" spans="1:10" s="14" customFormat="1" ht="21" customHeight="1">
      <c r="A17" s="50"/>
      <c r="B17" s="51"/>
      <c r="C17" s="52"/>
      <c r="D17" s="43"/>
      <c r="E17" s="44"/>
      <c r="F17" s="53" t="s">
        <v>27</v>
      </c>
      <c r="G17" s="54">
        <v>24320</v>
      </c>
      <c r="H17" s="55">
        <v>27816</v>
      </c>
      <c r="I17" s="43">
        <f t="shared" si="1"/>
        <v>3496</v>
      </c>
      <c r="J17" s="56">
        <f t="shared" si="0"/>
        <v>1.14375</v>
      </c>
    </row>
    <row r="18" spans="1:10" s="14" customFormat="1" ht="21" customHeight="1">
      <c r="A18" s="50"/>
      <c r="B18" s="51"/>
      <c r="C18" s="52"/>
      <c r="D18" s="43"/>
      <c r="E18" s="44"/>
      <c r="F18" s="53" t="s">
        <v>28</v>
      </c>
      <c r="G18" s="54">
        <v>21600</v>
      </c>
      <c r="H18" s="55">
        <v>21426</v>
      </c>
      <c r="I18" s="43">
        <f t="shared" si="1"/>
        <v>-174</v>
      </c>
      <c r="J18" s="56">
        <f t="shared" si="0"/>
        <v>0.99194444444444441</v>
      </c>
    </row>
    <row r="19" spans="1:10" s="14" customFormat="1" ht="21" customHeight="1">
      <c r="A19" s="50"/>
      <c r="B19" s="51"/>
      <c r="C19" s="52"/>
      <c r="D19" s="43"/>
      <c r="E19" s="44"/>
      <c r="F19" s="53" t="s">
        <v>29</v>
      </c>
      <c r="G19" s="54">
        <v>5540</v>
      </c>
      <c r="H19" s="55">
        <v>5097</v>
      </c>
      <c r="I19" s="43">
        <f t="shared" si="1"/>
        <v>-443</v>
      </c>
      <c r="J19" s="56">
        <f t="shared" si="0"/>
        <v>0.92003610108303246</v>
      </c>
    </row>
    <row r="20" spans="1:10" s="14" customFormat="1" ht="21" customHeight="1">
      <c r="A20" s="50"/>
      <c r="B20" s="51"/>
      <c r="C20" s="52"/>
      <c r="D20" s="43"/>
      <c r="E20" s="44"/>
      <c r="F20" s="53" t="s">
        <v>30</v>
      </c>
      <c r="G20" s="54">
        <v>35112</v>
      </c>
      <c r="H20" s="55">
        <v>32492</v>
      </c>
      <c r="I20" s="43">
        <f t="shared" si="1"/>
        <v>-2620</v>
      </c>
      <c r="J20" s="56">
        <f t="shared" si="0"/>
        <v>0.92538163590795175</v>
      </c>
    </row>
    <row r="21" spans="1:10" s="14" customFormat="1" ht="21" customHeight="1">
      <c r="A21" s="50"/>
      <c r="B21" s="51"/>
      <c r="C21" s="52"/>
      <c r="D21" s="43"/>
      <c r="E21" s="44"/>
      <c r="F21" s="53" t="s">
        <v>31</v>
      </c>
      <c r="G21" s="59">
        <v>34586</v>
      </c>
      <c r="H21" s="60">
        <v>29171</v>
      </c>
      <c r="I21" s="61">
        <f t="shared" si="1"/>
        <v>-5415</v>
      </c>
      <c r="J21" s="56">
        <f t="shared" si="0"/>
        <v>0.8434337593245822</v>
      </c>
    </row>
    <row r="22" spans="1:10" s="14" customFormat="1" ht="21" customHeight="1">
      <c r="A22" s="31" t="s">
        <v>32</v>
      </c>
      <c r="B22" s="32">
        <v>112000</v>
      </c>
      <c r="C22" s="33">
        <v>113200</v>
      </c>
      <c r="D22" s="62">
        <f>+C22-B22</f>
        <v>1200</v>
      </c>
      <c r="E22" s="35">
        <f>IF(C22&gt;0,+C22/B22,"")</f>
        <v>1.0107142857142857</v>
      </c>
      <c r="F22" s="36" t="s">
        <v>33</v>
      </c>
      <c r="G22" s="37">
        <v>1462</v>
      </c>
      <c r="H22" s="38">
        <v>1462</v>
      </c>
      <c r="I22" s="34">
        <f t="shared" si="1"/>
        <v>0</v>
      </c>
      <c r="J22" s="39">
        <f t="shared" si="0"/>
        <v>1</v>
      </c>
    </row>
    <row r="23" spans="1:10" s="14" customFormat="1" ht="21" customHeight="1">
      <c r="A23" s="63" t="s">
        <v>34</v>
      </c>
      <c r="B23" s="51">
        <v>112000</v>
      </c>
      <c r="C23" s="52">
        <v>113200</v>
      </c>
      <c r="D23" s="43">
        <f>+C23-B23</f>
        <v>1200</v>
      </c>
      <c r="E23" s="44"/>
      <c r="F23" s="64"/>
      <c r="G23" s="65"/>
      <c r="H23" s="66"/>
      <c r="I23" s="43"/>
      <c r="J23" s="56"/>
    </row>
    <row r="24" spans="1:10" s="14" customFormat="1" ht="21" customHeight="1">
      <c r="A24" s="63" t="s">
        <v>35</v>
      </c>
      <c r="B24" s="51">
        <v>0</v>
      </c>
      <c r="C24" s="52">
        <v>0</v>
      </c>
      <c r="D24" s="43">
        <f>+C24-B24</f>
        <v>0</v>
      </c>
      <c r="E24" s="44" t="str">
        <f>IF(C24&gt;0,+C24/B24,"")</f>
        <v/>
      </c>
      <c r="F24" s="67" t="s">
        <v>36</v>
      </c>
      <c r="G24" s="65">
        <v>1462</v>
      </c>
      <c r="H24" s="66">
        <v>1462</v>
      </c>
      <c r="I24" s="43">
        <f t="shared" si="1"/>
        <v>0</v>
      </c>
      <c r="J24" s="56">
        <f t="shared" si="0"/>
        <v>1</v>
      </c>
    </row>
    <row r="25" spans="1:10" s="14" customFormat="1" ht="21" customHeight="1">
      <c r="A25" s="68"/>
      <c r="B25" s="69"/>
      <c r="C25" s="70"/>
      <c r="D25" s="71"/>
      <c r="E25" s="72"/>
      <c r="F25" s="64"/>
      <c r="G25" s="65"/>
      <c r="H25" s="66"/>
      <c r="I25" s="43"/>
      <c r="J25" s="56"/>
    </row>
    <row r="26" spans="1:10" s="14" customFormat="1" ht="21" customHeight="1">
      <c r="A26" s="73" t="s">
        <v>37</v>
      </c>
      <c r="B26" s="74">
        <v>273716</v>
      </c>
      <c r="C26" s="75">
        <v>280115.8</v>
      </c>
      <c r="D26" s="62">
        <f>+C26-B26</f>
        <v>6399.7999999999884</v>
      </c>
      <c r="E26" s="35">
        <f>IF(C26&gt;0,+C26/B26,"")</f>
        <v>1.0233811688027006</v>
      </c>
      <c r="F26" s="36" t="s">
        <v>38</v>
      </c>
      <c r="G26" s="37">
        <v>338474</v>
      </c>
      <c r="H26" s="38">
        <v>348374</v>
      </c>
      <c r="I26" s="34">
        <f t="shared" si="1"/>
        <v>9900</v>
      </c>
      <c r="J26" s="39">
        <f t="shared" si="0"/>
        <v>1.029248923107831</v>
      </c>
    </row>
    <row r="27" spans="1:10" s="14" customFormat="1" ht="21" customHeight="1">
      <c r="A27" s="76" t="s">
        <v>39</v>
      </c>
      <c r="B27" s="77">
        <v>273716</v>
      </c>
      <c r="C27" s="78">
        <v>280115.8</v>
      </c>
      <c r="D27" s="43">
        <f>SUM(D28:D29)</f>
        <v>6399.7999999999884</v>
      </c>
      <c r="E27" s="44">
        <f>IF(C27&gt;0,+C27/B27,"")</f>
        <v>1.0233811688027006</v>
      </c>
      <c r="F27" s="79" t="s">
        <v>40</v>
      </c>
      <c r="G27" s="65">
        <v>17000</v>
      </c>
      <c r="H27" s="66">
        <v>17000</v>
      </c>
      <c r="I27" s="43">
        <f t="shared" si="1"/>
        <v>0</v>
      </c>
      <c r="J27" s="56">
        <f t="shared" si="0"/>
        <v>1</v>
      </c>
    </row>
    <row r="28" spans="1:10" s="14" customFormat="1" ht="21" customHeight="1">
      <c r="A28" s="54" t="s">
        <v>41</v>
      </c>
      <c r="B28" s="54">
        <v>234936</v>
      </c>
      <c r="C28" s="55">
        <v>234935.8</v>
      </c>
      <c r="D28" s="43">
        <f>+C28-B28</f>
        <v>-0.20000000001164153</v>
      </c>
      <c r="E28" s="44">
        <f>IF(C28&gt;0,+C28/B28,"")</f>
        <v>0.99999914870432793</v>
      </c>
      <c r="F28" s="64" t="s">
        <v>42</v>
      </c>
      <c r="G28" s="65">
        <v>122674</v>
      </c>
      <c r="H28" s="66">
        <v>122674</v>
      </c>
      <c r="I28" s="43">
        <f t="shared" si="1"/>
        <v>0</v>
      </c>
      <c r="J28" s="56">
        <f t="shared" si="0"/>
        <v>1</v>
      </c>
    </row>
    <row r="29" spans="1:10" s="14" customFormat="1" ht="21" customHeight="1">
      <c r="A29" s="54" t="s">
        <v>43</v>
      </c>
      <c r="B29" s="54">
        <v>38780</v>
      </c>
      <c r="C29" s="55">
        <v>45180</v>
      </c>
      <c r="D29" s="43">
        <f>+C29-B29</f>
        <v>6400</v>
      </c>
      <c r="E29" s="44">
        <f>IF(C29&gt;0,+C29/B29,"")</f>
        <v>1.1650335224342445</v>
      </c>
      <c r="F29" s="64" t="s">
        <v>44</v>
      </c>
      <c r="G29" s="65">
        <v>60000</v>
      </c>
      <c r="H29" s="66">
        <v>75300</v>
      </c>
      <c r="I29" s="43">
        <f t="shared" si="1"/>
        <v>15300</v>
      </c>
      <c r="J29" s="56">
        <f t="shared" si="0"/>
        <v>1.2549999999999999</v>
      </c>
    </row>
    <row r="30" spans="1:10" s="14" customFormat="1" ht="21" customHeight="1">
      <c r="A30" s="76" t="s">
        <v>45</v>
      </c>
      <c r="B30" s="77">
        <v>0</v>
      </c>
      <c r="C30" s="78">
        <v>0</v>
      </c>
      <c r="D30" s="43">
        <f>+C30-B30</f>
        <v>0</v>
      </c>
      <c r="E30" s="56" t="str">
        <f t="shared" ref="E30" si="2">IF(C30&gt;0,+C30/B30,"")</f>
        <v/>
      </c>
      <c r="F30" s="64" t="s">
        <v>46</v>
      </c>
      <c r="G30" s="80">
        <v>10000</v>
      </c>
      <c r="H30" s="81">
        <v>7000</v>
      </c>
      <c r="I30" s="43">
        <f t="shared" si="1"/>
        <v>-3000</v>
      </c>
      <c r="J30" s="56">
        <f t="shared" si="0"/>
        <v>0.7</v>
      </c>
    </row>
    <row r="31" spans="1:10" s="14" customFormat="1" ht="21" customHeight="1">
      <c r="A31" s="82"/>
      <c r="B31" s="77"/>
      <c r="C31" s="78"/>
      <c r="D31" s="43"/>
      <c r="E31" s="83"/>
      <c r="F31" s="64" t="s">
        <v>47</v>
      </c>
      <c r="G31" s="84">
        <v>2100</v>
      </c>
      <c r="H31" s="85">
        <v>2100</v>
      </c>
      <c r="I31" s="43">
        <f t="shared" si="1"/>
        <v>0</v>
      </c>
      <c r="J31" s="56">
        <f t="shared" si="0"/>
        <v>1</v>
      </c>
    </row>
    <row r="32" spans="1:10" s="14" customFormat="1" ht="21" customHeight="1">
      <c r="A32" s="82"/>
      <c r="B32" s="77"/>
      <c r="C32" s="78"/>
      <c r="D32" s="43"/>
      <c r="E32" s="83"/>
      <c r="F32" s="67" t="s">
        <v>48</v>
      </c>
      <c r="G32" s="80">
        <v>112000</v>
      </c>
      <c r="H32" s="81">
        <v>112000</v>
      </c>
      <c r="I32" s="43">
        <f t="shared" si="1"/>
        <v>0</v>
      </c>
      <c r="J32" s="56">
        <f t="shared" si="0"/>
        <v>1</v>
      </c>
    </row>
    <row r="33" spans="1:10" s="14" customFormat="1" ht="21" customHeight="1">
      <c r="A33" s="82"/>
      <c r="B33" s="77"/>
      <c r="C33" s="78"/>
      <c r="D33" s="43"/>
      <c r="E33" s="83"/>
      <c r="F33" s="67" t="s">
        <v>49</v>
      </c>
      <c r="G33" s="80">
        <v>14700</v>
      </c>
      <c r="H33" s="81">
        <v>11100</v>
      </c>
      <c r="I33" s="43">
        <f t="shared" si="1"/>
        <v>-3600</v>
      </c>
      <c r="J33" s="56">
        <f t="shared" si="0"/>
        <v>0.75510204081632648</v>
      </c>
    </row>
    <row r="34" spans="1:10" s="14" customFormat="1" ht="21" customHeight="1">
      <c r="A34" s="82"/>
      <c r="B34" s="77"/>
      <c r="C34" s="78"/>
      <c r="D34" s="43"/>
      <c r="E34" s="83"/>
      <c r="F34" s="67" t="s">
        <v>50</v>
      </c>
      <c r="G34" s="80">
        <v>0</v>
      </c>
      <c r="H34" s="81">
        <v>1200</v>
      </c>
      <c r="I34" s="43">
        <f t="shared" si="1"/>
        <v>1200</v>
      </c>
      <c r="J34" s="56"/>
    </row>
    <row r="35" spans="1:10" s="14" customFormat="1" ht="21" customHeight="1">
      <c r="A35" s="31" t="s">
        <v>51</v>
      </c>
      <c r="B35" s="32">
        <v>54774</v>
      </c>
      <c r="C35" s="33">
        <v>52499</v>
      </c>
      <c r="D35" s="62">
        <f t="shared" ref="D35:D40" si="3">+C35-B35</f>
        <v>-2275</v>
      </c>
      <c r="E35" s="35"/>
      <c r="F35" s="36" t="s">
        <v>52</v>
      </c>
      <c r="G35" s="37">
        <v>50</v>
      </c>
      <c r="H35" s="86">
        <v>50</v>
      </c>
      <c r="I35" s="34">
        <f t="shared" si="1"/>
        <v>0</v>
      </c>
      <c r="J35" s="39">
        <f t="shared" si="0"/>
        <v>1</v>
      </c>
    </row>
    <row r="36" spans="1:10" s="14" customFormat="1" ht="21" customHeight="1">
      <c r="A36" s="63" t="s">
        <v>53</v>
      </c>
      <c r="B36" s="51">
        <v>28059</v>
      </c>
      <c r="C36" s="52">
        <v>28059</v>
      </c>
      <c r="D36" s="43">
        <f t="shared" si="3"/>
        <v>0</v>
      </c>
      <c r="E36" s="56">
        <f t="shared" ref="E36:E37" si="4">IF(C36&gt;0,+C36/B36,"")</f>
        <v>1</v>
      </c>
      <c r="F36" s="36" t="s">
        <v>54</v>
      </c>
      <c r="G36" s="37">
        <v>27126</v>
      </c>
      <c r="H36" s="38">
        <v>25626</v>
      </c>
      <c r="I36" s="34">
        <f t="shared" si="1"/>
        <v>-1500</v>
      </c>
      <c r="J36" s="39">
        <f t="shared" si="0"/>
        <v>0.944702499447025</v>
      </c>
    </row>
    <row r="37" spans="1:10" s="14" customFormat="1" ht="21" customHeight="1">
      <c r="A37" s="63" t="s">
        <v>55</v>
      </c>
      <c r="B37" s="51">
        <v>26715</v>
      </c>
      <c r="C37" s="52">
        <v>24440</v>
      </c>
      <c r="D37" s="43">
        <f t="shared" si="3"/>
        <v>-2275</v>
      </c>
      <c r="E37" s="56">
        <f t="shared" si="4"/>
        <v>0.91484184914841848</v>
      </c>
      <c r="F37" s="64" t="s">
        <v>56</v>
      </c>
      <c r="G37" s="65">
        <v>2000</v>
      </c>
      <c r="H37" s="66">
        <v>500</v>
      </c>
      <c r="I37" s="43">
        <f t="shared" si="1"/>
        <v>-1500</v>
      </c>
      <c r="J37" s="56">
        <f t="shared" si="0"/>
        <v>0.25</v>
      </c>
    </row>
    <row r="38" spans="1:10" s="14" customFormat="1" ht="21" customHeight="1">
      <c r="A38" s="31" t="s">
        <v>57</v>
      </c>
      <c r="B38" s="32">
        <v>2680</v>
      </c>
      <c r="C38" s="33">
        <v>4955</v>
      </c>
      <c r="D38" s="62">
        <f t="shared" si="3"/>
        <v>2275</v>
      </c>
      <c r="E38" s="35">
        <f>IF(C38&gt;0,+C38/B38,"")</f>
        <v>1.8488805970149254</v>
      </c>
      <c r="F38" s="64" t="s">
        <v>58</v>
      </c>
      <c r="G38" s="65">
        <v>25126</v>
      </c>
      <c r="H38" s="66">
        <v>25126</v>
      </c>
      <c r="I38" s="43">
        <f t="shared" si="1"/>
        <v>0</v>
      </c>
      <c r="J38" s="56">
        <f t="shared" si="0"/>
        <v>1</v>
      </c>
    </row>
    <row r="39" spans="1:10" s="14" customFormat="1" ht="21" customHeight="1">
      <c r="A39" s="63" t="s">
        <v>59</v>
      </c>
      <c r="B39" s="51">
        <v>180</v>
      </c>
      <c r="C39" s="52">
        <v>180</v>
      </c>
      <c r="D39" s="43">
        <f t="shared" si="3"/>
        <v>0</v>
      </c>
      <c r="E39" s="87">
        <f t="shared" ref="E39" si="5">IF(C39&gt;0,+C39/B39,"")</f>
        <v>1</v>
      </c>
      <c r="F39" s="36" t="s">
        <v>60</v>
      </c>
      <c r="G39" s="37">
        <v>952</v>
      </c>
      <c r="H39" s="38">
        <v>152</v>
      </c>
      <c r="I39" s="34">
        <f t="shared" si="1"/>
        <v>-800</v>
      </c>
      <c r="J39" s="39">
        <f t="shared" si="0"/>
        <v>0.15966386554621848</v>
      </c>
    </row>
    <row r="40" spans="1:10" s="14" customFormat="1" ht="21" customHeight="1" thickBot="1">
      <c r="A40" s="88" t="s">
        <v>61</v>
      </c>
      <c r="B40" s="89">
        <v>2500</v>
      </c>
      <c r="C40" s="90">
        <v>4775</v>
      </c>
      <c r="D40" s="61">
        <f t="shared" si="3"/>
        <v>2275</v>
      </c>
      <c r="E40" s="91">
        <f>IF(C40&gt;0,+C40/B40,"")</f>
        <v>1.91</v>
      </c>
      <c r="F40" s="92" t="s">
        <v>60</v>
      </c>
      <c r="G40" s="93">
        <v>952</v>
      </c>
      <c r="H40" s="94">
        <v>152</v>
      </c>
      <c r="I40" s="61">
        <f t="shared" si="1"/>
        <v>-800</v>
      </c>
      <c r="J40" s="95">
        <f t="shared" si="0"/>
        <v>0.15966386554621848</v>
      </c>
    </row>
    <row r="41" spans="1:10">
      <c r="C41" s="97"/>
    </row>
    <row r="45" spans="1:10">
      <c r="G45" s="99"/>
      <c r="H45" s="99"/>
    </row>
  </sheetData>
  <sheetProtection formatCells="0" formatColumns="0" formatRows="0" insertColumns="0" insertRows="0" deleteColumns="0" deleteRows="0"/>
  <mergeCells count="5">
    <mergeCell ref="A1:E1"/>
    <mergeCell ref="A3:A4"/>
    <mergeCell ref="D3:E3"/>
    <mergeCell ref="F3:F4"/>
    <mergeCell ref="I3:J3"/>
  </mergeCells>
  <phoneticPr fontId="3" type="noConversion"/>
  <pageMargins left="0.39370078740157483" right="0.78740157480314965" top="0.78740157480314965" bottom="0.78740157480314965" header="0" footer="0"/>
  <pageSetup paperSize="9" scale="56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1. 예산총괄표</vt:lpstr>
      <vt:lpstr>'1. 예산총괄표'!Print_Area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2024-09-30T07:53:28Z</dcterms:created>
  <dcterms:modified xsi:type="dcterms:W3CDTF">2024-09-30T07:54:02Z</dcterms:modified>
</cp:coreProperties>
</file>